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Alimentación" sheetId="1" r:id="rId1"/>
    <sheet name="Personal" sheetId="2" r:id="rId2"/>
    <sheet name=" Bienes " sheetId="3" r:id="rId3"/>
  </sheets>
  <definedNames>
    <definedName name="_xlnm.Print_Titles" localSheetId="2">' Bienes '!$1:$2</definedName>
    <definedName name="_xlnm.Print_Titles" localSheetId="0">'Alimentación'!$1:$2</definedName>
    <definedName name="_xlnm.Print_Titles" localSheetId="1">'Personal'!$1:$2</definedName>
  </definedNames>
  <calcPr fullCalcOnLoad="1"/>
</workbook>
</file>

<file path=xl/sharedStrings.xml><?xml version="1.0" encoding="utf-8"?>
<sst xmlns="http://schemas.openxmlformats.org/spreadsheetml/2006/main" count="131" uniqueCount="103">
  <si>
    <t>CARACTERISTICA</t>
  </si>
  <si>
    <t>Alquiler de plantas eléctricas</t>
  </si>
  <si>
    <t>Que incluya transporte, instalación y combustible</t>
  </si>
  <si>
    <t>100 kilovatios</t>
  </si>
  <si>
    <t>VALOR 
UNITARIO</t>
  </si>
  <si>
    <t>Meseros</t>
  </si>
  <si>
    <t>Hibratación (Botella de agua de 420 ml)</t>
  </si>
  <si>
    <t>Porcentaje</t>
  </si>
  <si>
    <t>Vl Total Promedio</t>
  </si>
  <si>
    <t>TOTAL</t>
  </si>
  <si>
    <t>Vl Total 
Promedio</t>
  </si>
  <si>
    <t>Valor 
Promedio</t>
  </si>
  <si>
    <t>Alquiler de silletería  vestida</t>
  </si>
  <si>
    <t>Reproductor de musica desde tu smartphone/laptop/tablet por bluetooth con un alcance de hasta 10 metros.</t>
  </si>
  <si>
    <t>Valor 
Promedio Antes de IVA</t>
  </si>
  <si>
    <t>Vl Total 
Promedio Ponderado</t>
  </si>
  <si>
    <t>Empresa</t>
  </si>
  <si>
    <t>Contacto</t>
  </si>
  <si>
    <t>Fecha</t>
  </si>
  <si>
    <t>Telefono</t>
  </si>
  <si>
    <t>DESCRIPCIÓN . (VALOR POR 1 HORA).</t>
  </si>
  <si>
    <t>Firma Representante Legal</t>
  </si>
  <si>
    <t>Precio Unitario</t>
  </si>
  <si>
    <r>
      <t>L</t>
    </r>
    <r>
      <rPr>
        <b/>
        <i/>
        <sz val="8"/>
        <rFont val="Calibri"/>
        <family val="2"/>
      </rPr>
      <t>ogistico Operativo</t>
    </r>
    <r>
      <rPr>
        <i/>
        <sz val="8"/>
        <rFont val="Calibri"/>
        <family val="2"/>
      </rPr>
      <t xml:space="preserve"> , podran ser usados para activaciones estaticas y con movimiento a maximo 5 km. .
Actividades Principales: Montaje y Desmontaje de aventos, Carga de materia POP, Aseo, Volanteo, entrega de Material POP, empacar material POP, y brindar información</t>
    </r>
  </si>
  <si>
    <t>Wrap de jamon y queso (300 gr) acompañado con Jugo Natural de minimo 200 ML</t>
  </si>
  <si>
    <t>Wrap de pollo (315 gr) acompañado acompañado con Jugo Natural de minimo 200 ML</t>
  </si>
  <si>
    <t xml:space="preserve">Pantalla Led 4 x 3 de 6 milimetros Pitch </t>
  </si>
  <si>
    <t>Sonido: 20.000 Vatios Sistema Line array, 4 bajos, 4 monitores de piso, consola de audio de 24 canales, 4 micrófonos inalámbricos, cajas directas, reproductor de CD y DJ</t>
  </si>
  <si>
    <t>Sonido: 5.000 Vatios, consola de audio,  2 micrófonos inalámbricos, reproductor de CD y DJ</t>
  </si>
  <si>
    <t>Tarima de 9 metros de ancho por 6 metros de fondo, con Iluminacion, dos escalerillas y rampas de acceso.</t>
  </si>
  <si>
    <r>
      <rPr>
        <b/>
        <i/>
        <sz val="8"/>
        <rFont val="Calibri"/>
        <family val="2"/>
      </rPr>
      <t>Coordinador Logistico</t>
    </r>
    <r>
      <rPr>
        <sz val="8"/>
        <rFont val="Calibri"/>
        <family val="2"/>
      </rPr>
      <t xml:space="preserve"> para activaciones estaticas y con movimiento a maximo 5 km.
</t>
    </r>
    <r>
      <rPr>
        <b/>
        <i/>
        <sz val="8"/>
        <rFont val="Calibri"/>
        <family val="2"/>
      </rPr>
      <t xml:space="preserve">
Actividades Principales: </t>
    </r>
    <r>
      <rPr>
        <sz val="8"/>
        <rFont val="Calibri"/>
        <family val="2"/>
      </rPr>
      <t>Montaje y Desmontaje de eventos, Carga de materia POP, Aseo, Volanteo, entrega de Material POP, empacar material POP;  y brindar información, asi mismo sera la persona de coordinar las actividades que determine la entidad y que estas se realicen de acuerdo al requerimiento</t>
    </r>
    <r>
      <rPr>
        <b/>
        <i/>
        <sz val="8"/>
        <rFont val="Calibri"/>
        <family val="2"/>
      </rPr>
      <t xml:space="preserve">
</t>
    </r>
  </si>
  <si>
    <t xml:space="preserve">Servicio de Menaje para atencion de eventos (Vasos de cristal , Plato en ceramica para plan fuerte, sopa, ensalda y postre, cubiertos acero) </t>
  </si>
  <si>
    <t>Alquiler de Mesas tipo tablon para minimo 8 con mantel y sobremantel</t>
  </si>
  <si>
    <t>Precio Unitario.
Que incluya transporte, Montaje y desmontaje.</t>
  </si>
  <si>
    <t>Sanduche de pechuga de pollo 260 gr, con minimo dos vegetales y dos salsas, acompañado acompañado con Jugo Natural de minimo 200 ML</t>
  </si>
  <si>
    <t>Sanduche de pernil (pan tracidional 220 gr) con minimo dos vegetales y dos salsas, acompañado con Jugo Natural de minimo 200 ML.</t>
  </si>
  <si>
    <t>RANGOS DE PERSONAS QUE PRESTAN EL SERVICIO</t>
  </si>
  <si>
    <t>Cabina autoamplificada con bluetooth recargable con microfono y control</t>
  </si>
  <si>
    <t>Precio Unitario.
Que incluya transporte, entrega y recogida.</t>
  </si>
  <si>
    <t>Cantidad de productos</t>
  </si>
  <si>
    <t>Trimalla Plana
Estructura básica conformada a partir de barras en aluminio con las cuales se puede construir techos o backing.</t>
  </si>
  <si>
    <t>VALOR 
CON IPOCONSUMO</t>
  </si>
  <si>
    <t>VALOR CON IVA</t>
  </si>
  <si>
    <t>IVA (19%)</t>
  </si>
  <si>
    <t xml:space="preserve">VALOR 
POR UNIDAD </t>
  </si>
  <si>
    <t>Creps de Pollo con verduras con salsa de Champiñores de 150 gramos. con jugo de la Casa.</t>
  </si>
  <si>
    <t xml:space="preserve">
Precio por cada desayuno
(3 harina minimo de 120 gr cada una, 2 proteina  de 120 gr cada una, 1 lacteo, bebida de minimo  200ml) 
Referencia (Arepa, frijoles , Arroz,  huevos, carne, 1 tajada de quesito, bebida caliente)</t>
  </si>
  <si>
    <t xml:space="preserve">
Precio por cada desayuno 
(1 harina 120 gr cada una, 1 proteina 120 gr cada una, 1 lacteo, bebida de minimo  200ml) 
Referencia (Arroz,  huevo, 1 tajada quesito, bebida caliente)</t>
  </si>
  <si>
    <t>Precio por cada Refrigerio 
(1 harina de 80 gr - bebida de minimo  200ml  Coca Cola o Postobon)
Referencia (Palito de queso, pasteles dulces o salados, Croissant)</t>
  </si>
  <si>
    <r>
      <t xml:space="preserve">* La Entidad definira que tipo de harinas y proteinas seran las que conformen el menú; de acuerdo a sus necesidades y publico de interes.
*Los alimentos tipo Los Almuerzos y desayunos deberan ser servido de a 1 por persona en portacomidas espumado  de Tapa 
* El Sanduche, el wrap y creps debera ser servido de a 1 persona por plato en portacomidas espumado de tapa </t>
    </r>
    <r>
      <rPr>
        <sz val="9"/>
        <color indexed="8"/>
        <rFont val="Arial"/>
        <family val="2"/>
      </rPr>
      <t xml:space="preserve">
*Cada alimento solicitado debera ser servido con Set de cubiertos compuesto por tenedor, cuchillo y cuhara, servilleta empacado en bolsa individual cada uno. Ademas las bebidas deben ser entregadas en botellas desechables o caja tetrapack</t>
    </r>
  </si>
  <si>
    <t>IPOCONSUMO
 (8%)</t>
  </si>
  <si>
    <r>
      <rPr>
        <b/>
        <sz val="8"/>
        <rFont val="Calibri"/>
        <family val="2"/>
      </rPr>
      <t>Promotora AAA</t>
    </r>
    <r>
      <rPr>
        <sz val="8"/>
        <rFont val="Calibri"/>
        <family val="2"/>
      </rPr>
      <t xml:space="preserve"> para eventos con experiencia de 6 meses en ventas,  para activaciones estaticas y con movimiento a maximo 5 km.
</t>
    </r>
    <r>
      <rPr>
        <b/>
        <sz val="8"/>
        <rFont val="Calibri"/>
        <family val="2"/>
      </rPr>
      <t xml:space="preserve">Actividades Principales:   </t>
    </r>
    <r>
      <rPr>
        <sz val="8"/>
        <rFont val="Calibri"/>
        <family val="2"/>
      </rPr>
      <t xml:space="preserve">Venta de Loteria, entrega de Material POP, brindar información a clientes sobre la actividad que se este realizando
</t>
    </r>
  </si>
  <si>
    <r>
      <rPr>
        <b/>
        <sz val="8"/>
        <rFont val="Calibri"/>
        <family val="2"/>
      </rPr>
      <t>Modelos de protocolo</t>
    </r>
    <r>
      <rPr>
        <sz val="8"/>
        <rFont val="Calibri"/>
        <family val="2"/>
      </rPr>
      <t xml:space="preserve"> con experiencia de 6 meses en eventos de protocolo (AAA).
</t>
    </r>
    <r>
      <rPr>
        <b/>
        <sz val="8"/>
        <rFont val="Calibri"/>
        <family val="2"/>
      </rPr>
      <t xml:space="preserve">Actividades Principales:  </t>
    </r>
    <r>
      <rPr>
        <sz val="8"/>
        <rFont val="Calibri"/>
        <family val="2"/>
      </rPr>
      <t xml:space="preserve"> Venta de Loteria, entrega de Material POP, brindar información a clientes sobre la actividad que se este realizando
</t>
    </r>
  </si>
  <si>
    <r>
      <rPr>
        <b/>
        <sz val="8"/>
        <rFont val="Calibri"/>
        <family val="2"/>
      </rPr>
      <t xml:space="preserve">Animador </t>
    </r>
    <r>
      <rPr>
        <sz val="8"/>
        <rFont val="Calibri"/>
        <family val="2"/>
      </rPr>
      <t>con experiencia de 1 año en eventos masivos, donde su experiencia sea  en manejo conciertos, Show en discotecas y/o Locutores de emisoras radiales reconocidas.</t>
    </r>
  </si>
  <si>
    <r>
      <rPr>
        <b/>
        <sz val="8"/>
        <rFont val="Calibri"/>
        <family val="2"/>
      </rPr>
      <t>Grupo circense</t>
    </r>
    <r>
      <rPr>
        <sz val="8"/>
        <rFont val="Calibri"/>
        <family val="2"/>
      </rPr>
      <t xml:space="preserve"> (3 integrantes) para activaciones estaticas y con movimiento a maximo 5 km.</t>
    </r>
  </si>
  <si>
    <r>
      <rPr>
        <b/>
        <sz val="8"/>
        <rFont val="Calibri"/>
        <family val="2"/>
      </rPr>
      <t>Grupo de Teatro</t>
    </r>
    <r>
      <rPr>
        <sz val="8"/>
        <rFont val="Calibri"/>
        <family val="2"/>
      </rPr>
      <t xml:space="preserve"> (Con 4 integrantes) para activaciones estaticas y con movimiento a maximo 5 km.</t>
    </r>
  </si>
  <si>
    <r>
      <rPr>
        <b/>
        <sz val="8"/>
        <rFont val="Calibri"/>
        <family val="2"/>
      </rPr>
      <t>Grupo Musical - Chirimia</t>
    </r>
    <r>
      <rPr>
        <sz val="8"/>
        <rFont val="Calibri"/>
        <family val="2"/>
      </rPr>
      <t xml:space="preserve"> de 5 integrantes para activaciones estaticas y con movimiento a maximo 5 km.</t>
    </r>
  </si>
  <si>
    <r>
      <rPr>
        <b/>
        <sz val="8"/>
        <rFont val="Calibri"/>
        <family val="2"/>
      </rPr>
      <t xml:space="preserve">Grupo de trovadores </t>
    </r>
    <r>
      <rPr>
        <sz val="8"/>
        <rFont val="Calibri"/>
        <family val="2"/>
      </rPr>
      <t>( 2 trovadores) para activaciones estaticas y con movimiento a maximo 5 km.</t>
    </r>
  </si>
  <si>
    <r>
      <rPr>
        <b/>
        <sz val="8"/>
        <rFont val="Calibri"/>
        <family val="2"/>
      </rPr>
      <t>Cuentero</t>
    </r>
    <r>
      <rPr>
        <sz val="8"/>
        <rFont val="Calibri"/>
        <family val="2"/>
      </rPr>
      <t xml:space="preserve"> para activaciones estaticas y con movimiento a maximo 5 km.</t>
    </r>
  </si>
  <si>
    <r>
      <rPr>
        <b/>
        <u val="single"/>
        <sz val="8"/>
        <color indexed="8"/>
        <rFont val="Calibri"/>
        <family val="2"/>
      </rPr>
      <t xml:space="preserve">Nota:   </t>
    </r>
    <r>
      <rPr>
        <b/>
        <sz val="8"/>
        <color indexed="8"/>
        <rFont val="Calibri"/>
        <family val="2"/>
      </rPr>
      <t xml:space="preserve">
- Valor debe ser cotizado por Hora de Servicio, donde la Entidas realizaría la contratacion de minimo 5 horas por actividad
- El valor cotizado aplicará en todo el territorio Nacional.
- El personal deberá contar con afiliacion a ARL y presentar los respectivos soportes al momento  de iniciar alguna actividad.
</t>
    </r>
  </si>
  <si>
    <t xml:space="preserve">DESCRIPCION 
(Valor Hasta 5 HORAS).
</t>
  </si>
  <si>
    <t>Precio Unitario.
Que incluya transporte, Montaje y desmontaje.</t>
  </si>
  <si>
    <t xml:space="preserve">Alquiler de silletería </t>
  </si>
  <si>
    <t>Atencion 
Hasta 10 Personas</t>
  </si>
  <si>
    <t>Atencion 
Hasta 30 Personas</t>
  </si>
  <si>
    <t>Atencion 
Hasta 50 Personas</t>
  </si>
  <si>
    <t>200 kilovatios</t>
  </si>
  <si>
    <t>300 kilovatios</t>
  </si>
  <si>
    <t>Trimalla 4x3.
Que incluya transporte, 
Montaje y desmontaje</t>
  </si>
  <si>
    <t>Ttrimalla 6x3.
Que incluya transporte, 
Montaje y desmontaje</t>
  </si>
  <si>
    <t>Precio por cada servicio hasta 5 horas</t>
  </si>
  <si>
    <t>CANTIDAD</t>
  </si>
  <si>
    <t>Servicio de personal de apoyo para realizar distintas actividades comerciales</t>
  </si>
  <si>
    <t>Servicio de alimentación para realizar distintas actividades comerciales</t>
  </si>
  <si>
    <t>Materiales y bienes para realizar distintas actividades comerciales</t>
  </si>
  <si>
    <t>Precio por cada Almuerzo o Cena</t>
  </si>
  <si>
    <t xml:space="preserve">(2 proteínas cada una de 200gr, 2 harina de 120 gr cada una, ensalada de 100 gr, postre 80 gramos , bebida gaseosa de mínimo  350ml) </t>
  </si>
  <si>
    <t>Lechona de 500 gr, acompañada de harina de 120 gr cada una y bebida gaseosa de mínimo  350ml )</t>
  </si>
  <si>
    <t xml:space="preserve">Tamal de 300 gr de de tres carne (pollo, Res y cerdo) y bebida gaseosa de mínimo  350ml  </t>
  </si>
  <si>
    <t>Precio por cada desayuno</t>
  </si>
  <si>
    <t>(3 harina mínimo de 120 gr cada una, 2 proteína  de 120 gr cada una, 1 lácteo, bebida de mínimo  200ml)</t>
  </si>
  <si>
    <t>Referencia (Arepa, frijoles , Arroz,  huevos, carne, 1 tajada de quesito, bebida caliente)</t>
  </si>
  <si>
    <t>(1 harina 120 gr cada una, 1 proteína 120 gr cada una, 1 lacteo, bebida de mínimo  200ml)</t>
  </si>
  <si>
    <t>Referencia (Arroz,  huevo, 1 tajada quesito, bebida caliente)</t>
  </si>
  <si>
    <t>Precio por cada Refrigerio</t>
  </si>
  <si>
    <t>(1 harina de 80 gr - bebida de mínimo  200ml  Coca Cola o Postobon)</t>
  </si>
  <si>
    <t>Referencia (Palito de queso, pasteles dulces o salados, Croissant)</t>
  </si>
  <si>
    <t xml:space="preserve">Caja navideña (Hojuela 20 gr, buñuelo 30 gr y natilla de 100 gr), acompañada de una bebida gaseosa bebida de mínimo  200ml  </t>
  </si>
  <si>
    <t>Sanduche de pechuga de pollo 260 gr, con mínimo dos vegetales y dos salsas, acompañado con Jugo Natural de minimo 200 ML</t>
  </si>
  <si>
    <t>Sanduche de pernil (pan tradicional 220 gr) con mínimo dos vegetales y dos salsas, acompañado con Jugo Natural de mínimo 200 ML.</t>
  </si>
  <si>
    <t>Wrap de pollo (315 gr) acompañado con Jugo Natural de mínimo 200 ML</t>
  </si>
  <si>
    <t>Wrap de jamón y queso (300 gr) acompañado con Jugo Natural de mínimo 200 ML</t>
  </si>
  <si>
    <t>Creps de Pollo con verduras con salsa de Champiñones de 150 gramos. con jugo de la Casa.</t>
  </si>
  <si>
    <t>Hidratación (Botella de agua de 420 ml)</t>
  </si>
  <si>
    <t xml:space="preserve">Precio por cada Almuerzo o Cena 
(2 proteinas cada una de 200gr, 2 harina de 120 gr cada una, ensalada de 100 gr, postre 80 gramos ,bebida gaseosa de mínimo  350ml) </t>
  </si>
  <si>
    <t xml:space="preserve">Lechona de 500 gr, acompañada de harina de 120 gr cada una y bebida gaseosa de mínimo  350ml)
</t>
  </si>
  <si>
    <t>Tamal de 300 gr de de tres carne (pollo, Res y cerdo) y bebida gaseosa de mínimo  350ml</t>
  </si>
  <si>
    <t>Caja navideña (Hojuela 20 gr, buñuelo 30 gr y natilla de 100 gr), acompañada de una bebida gaseosa de mínimo  350ml)</t>
  </si>
  <si>
    <t>Transporte de Material Publicitario de instalaciones de Lotería de Medellín a diferentes lugares del Área Metropolitana de Medellín, con una disponibilidad de servicio hasta de 5 horas</t>
  </si>
  <si>
    <t>Transporte de Material Publicitario de instalaciones de Lotería de Medellín a un Municipio cercano - Máximo 50 km de Medellín, con una disponibilidad de servicio hasta 5 horas</t>
  </si>
  <si>
    <t>Transporte de personal (Capacidad mínima de 10 personas) en el Área Metropolitana de Medellín con una disponibilidad de servicio hasta 5 horas</t>
  </si>
  <si>
    <t>Transporte personal (Capacidad mínima de 10 personas) Municipios cercanos - Máximo 50 km de Medellín con una disponibilidad de servicio hasta 5 horas</t>
  </si>
  <si>
    <r>
      <rPr>
        <b/>
        <u val="single"/>
        <sz val="8"/>
        <color indexed="8"/>
        <rFont val="Arial"/>
        <family val="2"/>
      </rPr>
      <t xml:space="preserve">Nota:   </t>
    </r>
    <r>
      <rPr>
        <b/>
        <sz val="8"/>
        <color indexed="8"/>
        <rFont val="Arial"/>
        <family val="2"/>
      </rPr>
      <t xml:space="preserve">
- Valor debe ser cotizado por valor minimode 5 horas el Servicio.
- El valor cotizado aplicará en todo el territorio Nacional.</t>
    </r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</si>
</sst>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_ &quot;$&quot;\ * #,##0_ ;_ &quot;$&quot;\ * \-#,##0_ ;_ &quot;$&quot;\ * &quot;-&quot;??_ ;_ @_ "/>
    <numFmt numFmtId="188" formatCode="_(&quot;$&quot;\ * #,##0_);_(&quot;$&quot;\ * \(#,##0\);_(&quot;$&quot;\ * &quot;-&quot;??_);_(@_)"/>
    <numFmt numFmtId="189" formatCode="_(* #,##0_);_(* \(#,##0\);_(* &quot;-&quot;??_);_(@_)"/>
    <numFmt numFmtId="190" formatCode="_(* #,##0.0_);_(* \(#,##0.0\);_(* &quot;-&quot;?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&quot;$&quot;* #,##0_-;_-&quot;$&quot;* \(#,##0\)_-;_-&quot;$&quot;* &quot;-&quot;??;_-@_-"/>
    <numFmt numFmtId="196" formatCode="_(&quot;$&quot;\ * #,##0.0_);_(&quot;$&quot;\ * \(#,##0.0\);_(&quot;$&quot;\ * &quot;-&quot;??_);_(@_)"/>
    <numFmt numFmtId="197" formatCode="0.0"/>
    <numFmt numFmtId="198" formatCode="0.000"/>
    <numFmt numFmtId="199" formatCode="0.0000"/>
    <numFmt numFmtId="200" formatCode="#,##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i/>
      <sz val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Calibri"/>
      <family val="2"/>
    </font>
    <font>
      <b/>
      <sz val="8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i/>
      <u val="single"/>
      <sz val="10"/>
      <color indexed="9"/>
      <name val="Arial"/>
      <family val="2"/>
    </font>
    <font>
      <b/>
      <i/>
      <u val="single"/>
      <sz val="12"/>
      <color indexed="9"/>
      <name val="Calibri"/>
      <family val="2"/>
    </font>
    <font>
      <b/>
      <i/>
      <u val="single"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8"/>
      <color theme="0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i/>
      <u val="single"/>
      <sz val="10"/>
      <color theme="0"/>
      <name val="Arial"/>
      <family val="2"/>
    </font>
    <font>
      <b/>
      <i/>
      <u val="single"/>
      <sz val="12"/>
      <color theme="0"/>
      <name val="Calibri"/>
      <family val="2"/>
    </font>
    <font>
      <b/>
      <i/>
      <u val="single"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9" fontId="3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3" fontId="63" fillId="0" borderId="0" xfId="0" applyNumberFormat="1" applyFont="1" applyAlignment="1">
      <alignment/>
    </xf>
    <xf numFmtId="9" fontId="2" fillId="33" borderId="10" xfId="57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86" fontId="63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9" fontId="2" fillId="33" borderId="10" xfId="57" applyFont="1" applyFill="1" applyBorder="1" applyAlignment="1">
      <alignment horizontal="center" vertical="center" wrapText="1"/>
    </xf>
    <xf numFmtId="189" fontId="63" fillId="0" borderId="0" xfId="48" applyNumberFormat="1" applyFont="1" applyAlignment="1">
      <alignment/>
    </xf>
    <xf numFmtId="189" fontId="2" fillId="33" borderId="10" xfId="48" applyNumberFormat="1" applyFont="1" applyFill="1" applyBorder="1" applyAlignment="1">
      <alignment horizontal="center" vertical="center" wrapText="1"/>
    </xf>
    <xf numFmtId="189" fontId="2" fillId="33" borderId="0" xfId="48" applyNumberFormat="1" applyFont="1" applyFill="1" applyAlignment="1">
      <alignment/>
    </xf>
    <xf numFmtId="189" fontId="2" fillId="33" borderId="10" xfId="0" applyNumberFormat="1" applyFont="1" applyFill="1" applyBorder="1" applyAlignment="1">
      <alignment horizontal="center" vertical="center"/>
    </xf>
    <xf numFmtId="189" fontId="2" fillId="33" borderId="10" xfId="48" applyNumberFormat="1" applyFont="1" applyFill="1" applyBorder="1" applyAlignment="1">
      <alignment horizontal="center" vertical="center" wrapText="1"/>
    </xf>
    <xf numFmtId="9" fontId="2" fillId="33" borderId="10" xfId="57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89" fontId="2" fillId="33" borderId="12" xfId="48" applyNumberFormat="1" applyFont="1" applyFill="1" applyBorder="1" applyAlignment="1">
      <alignment horizontal="center" vertical="center" wrapText="1"/>
    </xf>
    <xf numFmtId="9" fontId="2" fillId="33" borderId="12" xfId="57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6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188" fontId="11" fillId="33" borderId="10" xfId="0" applyNumberFormat="1" applyFont="1" applyFill="1" applyBorder="1" applyAlignment="1">
      <alignment horizontal="center"/>
    </xf>
    <xf numFmtId="188" fontId="64" fillId="0" borderId="0" xfId="0" applyNumberFormat="1" applyFont="1" applyAlignment="1">
      <alignment/>
    </xf>
    <xf numFmtId="189" fontId="10" fillId="33" borderId="10" xfId="48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9" fontId="64" fillId="0" borderId="0" xfId="57" applyFont="1" applyAlignment="1">
      <alignment/>
    </xf>
    <xf numFmtId="189" fontId="64" fillId="33" borderId="0" xfId="48" applyNumberFormat="1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4" fillId="0" borderId="0" xfId="0" applyFont="1" applyFill="1" applyAlignment="1">
      <alignment/>
    </xf>
    <xf numFmtId="0" fontId="64" fillId="33" borderId="0" xfId="0" applyFont="1" applyFill="1" applyAlignment="1">
      <alignment/>
    </xf>
    <xf numFmtId="189" fontId="66" fillId="33" borderId="10" xfId="50" applyNumberFormat="1" applyFont="1" applyFill="1" applyBorder="1" applyAlignment="1">
      <alignment horizontal="center" vertical="center" wrapText="1"/>
    </xf>
    <xf numFmtId="189" fontId="0" fillId="33" borderId="10" xfId="50" applyNumberFormat="1" applyFont="1" applyFill="1" applyBorder="1" applyAlignment="1">
      <alignment vertical="center"/>
    </xf>
    <xf numFmtId="189" fontId="36" fillId="33" borderId="10" xfId="50" applyNumberFormat="1" applyFont="1" applyFill="1" applyBorder="1" applyAlignment="1">
      <alignment vertical="center"/>
    </xf>
    <xf numFmtId="188" fontId="2" fillId="33" borderId="10" xfId="51" applyNumberFormat="1" applyFont="1" applyFill="1" applyBorder="1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9" fontId="67" fillId="34" borderId="10" xfId="0" applyNumberFormat="1" applyFont="1" applyFill="1" applyBorder="1" applyAlignment="1">
      <alignment horizontal="center" vertical="center"/>
    </xf>
    <xf numFmtId="189" fontId="67" fillId="34" borderId="10" xfId="48" applyNumberFormat="1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9" fontId="11" fillId="33" borderId="10" xfId="57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189" fontId="68" fillId="34" borderId="10" xfId="48" applyNumberFormat="1" applyFont="1" applyFill="1" applyBorder="1" applyAlignment="1">
      <alignment horizontal="center" vertical="center"/>
    </xf>
    <xf numFmtId="3" fontId="10" fillId="33" borderId="10" xfId="48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3" fontId="69" fillId="33" borderId="10" xfId="48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3" fontId="65" fillId="0" borderId="0" xfId="48" applyNumberFormat="1" applyFont="1" applyAlignment="1">
      <alignment horizontal="center" vertical="center"/>
    </xf>
    <xf numFmtId="189" fontId="65" fillId="0" borderId="0" xfId="48" applyNumberFormat="1" applyFont="1" applyAlignment="1">
      <alignment/>
    </xf>
    <xf numFmtId="189" fontId="65" fillId="0" borderId="0" xfId="48" applyNumberFormat="1" applyFont="1" applyAlignment="1">
      <alignment horizontal="center"/>
    </xf>
    <xf numFmtId="3" fontId="11" fillId="33" borderId="10" xfId="48" applyNumberFormat="1" applyFont="1" applyFill="1" applyBorder="1" applyAlignment="1">
      <alignment horizontal="center" vertical="center" wrapText="1"/>
    </xf>
    <xf numFmtId="189" fontId="11" fillId="33" borderId="10" xfId="48" applyNumberFormat="1" applyFont="1" applyFill="1" applyBorder="1" applyAlignment="1">
      <alignment horizontal="center" vertical="center"/>
    </xf>
    <xf numFmtId="189" fontId="67" fillId="34" borderId="10" xfId="48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/>
    </xf>
    <xf numFmtId="189" fontId="68" fillId="34" borderId="10" xfId="48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3" fontId="70" fillId="34" borderId="10" xfId="51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186" fontId="11" fillId="33" borderId="10" xfId="57" applyNumberFormat="1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/>
    </xf>
    <xf numFmtId="188" fontId="69" fillId="33" borderId="10" xfId="51" applyNumberFormat="1" applyFont="1" applyFill="1" applyBorder="1" applyAlignment="1">
      <alignment horizontal="center"/>
    </xf>
    <xf numFmtId="3" fontId="11" fillId="33" borderId="10" xfId="0" applyNumberFormat="1" applyFont="1" applyFill="1" applyBorder="1" applyAlignment="1">
      <alignment horizontal="center" vertical="center"/>
    </xf>
    <xf numFmtId="9" fontId="70" fillId="34" borderId="10" xfId="57" applyFont="1" applyFill="1" applyBorder="1" applyAlignment="1">
      <alignment horizontal="center" vertical="center" wrapText="1"/>
    </xf>
    <xf numFmtId="186" fontId="70" fillId="34" borderId="10" xfId="57" applyNumberFormat="1" applyFont="1" applyFill="1" applyBorder="1" applyAlignment="1">
      <alignment horizontal="center" vertical="center" wrapText="1"/>
    </xf>
    <xf numFmtId="189" fontId="70" fillId="34" borderId="10" xfId="48" applyNumberFormat="1" applyFont="1" applyFill="1" applyBorder="1" applyAlignment="1">
      <alignment horizontal="center" vertical="center" wrapText="1"/>
    </xf>
    <xf numFmtId="9" fontId="68" fillId="34" borderId="10" xfId="57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vertical="center"/>
    </xf>
    <xf numFmtId="9" fontId="68" fillId="34" borderId="10" xfId="0" applyNumberFormat="1" applyFont="1" applyFill="1" applyBorder="1" applyAlignment="1">
      <alignment horizontal="center" vertical="center"/>
    </xf>
    <xf numFmtId="189" fontId="2" fillId="33" borderId="10" xfId="48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1" fillId="35" borderId="13" xfId="0" applyFont="1" applyFill="1" applyBorder="1" applyAlignment="1">
      <alignment horizontal="center"/>
    </xf>
    <xf numFmtId="0" fontId="71" fillId="35" borderId="14" xfId="0" applyFont="1" applyFill="1" applyBorder="1" applyAlignment="1">
      <alignment horizontal="center" wrapText="1"/>
    </xf>
    <xf numFmtId="0" fontId="69" fillId="36" borderId="15" xfId="0" applyFont="1" applyFill="1" applyBorder="1" applyAlignment="1">
      <alignment horizontal="center" wrapText="1"/>
    </xf>
    <xf numFmtId="0" fontId="0" fillId="36" borderId="15" xfId="0" applyFill="1" applyBorder="1" applyAlignment="1">
      <alignment wrapText="1"/>
    </xf>
    <xf numFmtId="0" fontId="69" fillId="36" borderId="16" xfId="0" applyFont="1" applyFill="1" applyBorder="1" applyAlignment="1">
      <alignment horizontal="center"/>
    </xf>
    <xf numFmtId="0" fontId="0" fillId="36" borderId="15" xfId="0" applyFill="1" applyBorder="1" applyAlignment="1">
      <alignment horizontal="center" wrapText="1"/>
    </xf>
    <xf numFmtId="0" fontId="69" fillId="36" borderId="17" xfId="0" applyFont="1" applyFill="1" applyBorder="1" applyAlignment="1">
      <alignment horizontal="center" wrapText="1"/>
    </xf>
    <xf numFmtId="0" fontId="0" fillId="36" borderId="17" xfId="0" applyFill="1" applyBorder="1" applyAlignment="1">
      <alignment wrapText="1"/>
    </xf>
    <xf numFmtId="9" fontId="11" fillId="33" borderId="18" xfId="57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69" fillId="36" borderId="19" xfId="0" applyFont="1" applyFill="1" applyBorder="1" applyAlignment="1">
      <alignment horizontal="center" wrapText="1"/>
    </xf>
    <xf numFmtId="0" fontId="69" fillId="36" borderId="15" xfId="0" applyFont="1" applyFill="1" applyBorder="1" applyAlignment="1">
      <alignment horizontal="center" wrapText="1"/>
    </xf>
    <xf numFmtId="0" fontId="69" fillId="36" borderId="17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189" fontId="11" fillId="33" borderId="12" xfId="48" applyNumberFormat="1" applyFont="1" applyFill="1" applyBorder="1" applyAlignment="1">
      <alignment horizontal="center" vertical="center" wrapText="1"/>
    </xf>
    <xf numFmtId="189" fontId="11" fillId="33" borderId="20" xfId="48" applyNumberFormat="1" applyFont="1" applyFill="1" applyBorder="1" applyAlignment="1">
      <alignment horizontal="center" vertical="center" wrapText="1"/>
    </xf>
    <xf numFmtId="9" fontId="69" fillId="33" borderId="12" xfId="57" applyFont="1" applyFill="1" applyBorder="1" applyAlignment="1">
      <alignment horizontal="center" vertical="center" wrapText="1"/>
    </xf>
    <xf numFmtId="9" fontId="69" fillId="33" borderId="20" xfId="57" applyFont="1" applyFill="1" applyBorder="1" applyAlignment="1">
      <alignment horizontal="center" vertical="center" wrapText="1"/>
    </xf>
    <xf numFmtId="9" fontId="11" fillId="33" borderId="10" xfId="57" applyFont="1" applyFill="1" applyBorder="1" applyAlignment="1">
      <alignment horizontal="center" vertical="center" wrapText="1"/>
    </xf>
    <xf numFmtId="9" fontId="69" fillId="33" borderId="10" xfId="57" applyFont="1" applyFill="1" applyBorder="1" applyAlignment="1">
      <alignment horizontal="center" vertical="center" wrapText="1"/>
    </xf>
    <xf numFmtId="189" fontId="11" fillId="33" borderId="10" xfId="48" applyNumberFormat="1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9" fontId="11" fillId="33" borderId="12" xfId="57" applyFont="1" applyFill="1" applyBorder="1" applyAlignment="1">
      <alignment horizontal="center" vertical="center" wrapText="1"/>
    </xf>
    <xf numFmtId="9" fontId="11" fillId="33" borderId="20" xfId="57" applyFont="1" applyFill="1" applyBorder="1" applyAlignment="1">
      <alignment horizontal="center" vertical="center" wrapText="1"/>
    </xf>
    <xf numFmtId="0" fontId="73" fillId="34" borderId="0" xfId="0" applyFont="1" applyFill="1" applyAlignment="1">
      <alignment horizontal="center" vertical="center"/>
    </xf>
    <xf numFmtId="189" fontId="2" fillId="33" borderId="10" xfId="48" applyNumberFormat="1" applyFont="1" applyFill="1" applyBorder="1" applyAlignment="1">
      <alignment horizontal="center" vertical="center" wrapText="1"/>
    </xf>
    <xf numFmtId="189" fontId="2" fillId="33" borderId="12" xfId="48" applyNumberFormat="1" applyFont="1" applyFill="1" applyBorder="1" applyAlignment="1">
      <alignment horizontal="center" vertical="center" wrapText="1"/>
    </xf>
    <xf numFmtId="189" fontId="2" fillId="33" borderId="20" xfId="48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9" fontId="2" fillId="33" borderId="10" xfId="57" applyFont="1" applyFill="1" applyBorder="1" applyAlignment="1">
      <alignment horizontal="center" vertical="center" wrapText="1"/>
    </xf>
    <xf numFmtId="189" fontId="2" fillId="33" borderId="11" xfId="4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74" fillId="34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9" fontId="2" fillId="33" borderId="11" xfId="57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9" fontId="2" fillId="33" borderId="12" xfId="57" applyFont="1" applyFill="1" applyBorder="1" applyAlignment="1">
      <alignment horizontal="center" vertical="center" wrapText="1"/>
    </xf>
    <xf numFmtId="9" fontId="2" fillId="33" borderId="20" xfId="57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9" fontId="11" fillId="33" borderId="11" xfId="57" applyFont="1" applyFill="1" applyBorder="1" applyAlignment="1">
      <alignment horizontal="center" vertical="center" wrapText="1"/>
    </xf>
    <xf numFmtId="4" fontId="11" fillId="33" borderId="10" xfId="5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75" fillId="34" borderId="22" xfId="0" applyFont="1" applyFill="1" applyBorder="1" applyAlignment="1">
      <alignment horizontal="center" vertical="center"/>
    </xf>
    <xf numFmtId="0" fontId="75" fillId="34" borderId="23" xfId="0" applyFont="1" applyFill="1" applyBorder="1" applyAlignment="1">
      <alignment horizontal="center" vertical="center"/>
    </xf>
    <xf numFmtId="186" fontId="11" fillId="33" borderId="12" xfId="57" applyNumberFormat="1" applyFont="1" applyFill="1" applyBorder="1" applyAlignment="1">
      <alignment horizontal="center" vertical="center" wrapText="1"/>
    </xf>
    <xf numFmtId="186" fontId="11" fillId="33" borderId="20" xfId="57" applyNumberFormat="1" applyFont="1" applyFill="1" applyBorder="1" applyAlignment="1">
      <alignment horizontal="center" vertical="center" wrapText="1"/>
    </xf>
    <xf numFmtId="186" fontId="11" fillId="33" borderId="11" xfId="57" applyNumberFormat="1" applyFont="1" applyFill="1" applyBorder="1" applyAlignment="1">
      <alignment horizontal="center" vertical="center" wrapText="1"/>
    </xf>
    <xf numFmtId="189" fontId="11" fillId="33" borderId="11" xfId="48" applyNumberFormat="1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4" xfId="53"/>
    <cellStyle name="Moneda 5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="120" zoomScaleNormal="120" workbookViewId="0" topLeftCell="A1">
      <selection activeCell="E9" sqref="E9"/>
    </sheetView>
  </sheetViews>
  <sheetFormatPr defaultColWidth="11.421875" defaultRowHeight="15"/>
  <cols>
    <col min="1" max="1" width="38.57421875" style="27" customWidth="1"/>
    <col min="2" max="2" width="9.421875" style="27" customWidth="1"/>
    <col min="3" max="3" width="11.28125" style="38" customWidth="1"/>
    <col min="4" max="4" width="11.421875" style="38" customWidth="1"/>
    <col min="5" max="5" width="11.00390625" style="39" customWidth="1"/>
    <col min="6" max="6" width="10.140625" style="39" customWidth="1"/>
    <col min="7" max="7" width="11.421875" style="40" customWidth="1"/>
    <col min="8" max="8" width="12.00390625" style="41" customWidth="1"/>
    <col min="9" max="9" width="11.421875" style="27" customWidth="1"/>
    <col min="10" max="16384" width="11.421875" style="27" customWidth="1"/>
  </cols>
  <sheetData>
    <row r="1" spans="1:8" ht="24" customHeight="1">
      <c r="A1" s="115" t="s">
        <v>73</v>
      </c>
      <c r="B1" s="115"/>
      <c r="C1" s="115"/>
      <c r="D1" s="115"/>
      <c r="E1" s="115"/>
      <c r="F1" s="115"/>
      <c r="G1" s="115"/>
      <c r="H1" s="115"/>
    </row>
    <row r="2" spans="1:8" ht="33.75">
      <c r="A2" s="67" t="s">
        <v>0</v>
      </c>
      <c r="B2" s="81" t="s">
        <v>7</v>
      </c>
      <c r="C2" s="66" t="s">
        <v>14</v>
      </c>
      <c r="D2" s="66" t="s">
        <v>15</v>
      </c>
      <c r="E2" s="53" t="s">
        <v>39</v>
      </c>
      <c r="F2" s="53" t="s">
        <v>44</v>
      </c>
      <c r="G2" s="53" t="s">
        <v>50</v>
      </c>
      <c r="H2" s="53" t="s">
        <v>41</v>
      </c>
    </row>
    <row r="3" spans="1:10" ht="15" customHeight="1">
      <c r="A3" s="101" t="s">
        <v>94</v>
      </c>
      <c r="B3" s="105">
        <v>0.1</v>
      </c>
      <c r="C3" s="103" t="e">
        <f>AVERAGE(F3:F6)</f>
        <v>#DIV/0!</v>
      </c>
      <c r="D3" s="103" t="e">
        <f>+C3*$B$3</f>
        <v>#DIV/0!</v>
      </c>
      <c r="E3" s="28">
        <v>10</v>
      </c>
      <c r="F3" s="42"/>
      <c r="G3" s="29">
        <f>+F3*0.08</f>
        <v>0</v>
      </c>
      <c r="H3" s="30">
        <f aca="true" t="shared" si="0" ref="H3:H32">+G3+F3</f>
        <v>0</v>
      </c>
      <c r="J3" s="31"/>
    </row>
    <row r="4" spans="1:8" ht="14.25">
      <c r="A4" s="102"/>
      <c r="B4" s="106"/>
      <c r="C4" s="104"/>
      <c r="D4" s="104"/>
      <c r="E4" s="28">
        <v>50</v>
      </c>
      <c r="F4" s="42"/>
      <c r="G4" s="29">
        <f aca="true" t="shared" si="1" ref="G4:G51">+F4*0.08</f>
        <v>0</v>
      </c>
      <c r="H4" s="30">
        <f t="shared" si="0"/>
        <v>0</v>
      </c>
    </row>
    <row r="5" spans="1:8" ht="14.25">
      <c r="A5" s="102"/>
      <c r="B5" s="106"/>
      <c r="C5" s="104"/>
      <c r="D5" s="104"/>
      <c r="E5" s="28">
        <v>100</v>
      </c>
      <c r="F5" s="42"/>
      <c r="G5" s="29">
        <f t="shared" si="1"/>
        <v>0</v>
      </c>
      <c r="H5" s="30">
        <f t="shared" si="0"/>
        <v>0</v>
      </c>
    </row>
    <row r="6" spans="1:8" ht="14.25">
      <c r="A6" s="102"/>
      <c r="B6" s="106"/>
      <c r="C6" s="104"/>
      <c r="D6" s="104"/>
      <c r="E6" s="28">
        <v>300</v>
      </c>
      <c r="F6" s="42"/>
      <c r="G6" s="29">
        <f t="shared" si="1"/>
        <v>0</v>
      </c>
      <c r="H6" s="30">
        <f t="shared" si="0"/>
        <v>0</v>
      </c>
    </row>
    <row r="7" spans="1:8" ht="15" customHeight="1">
      <c r="A7" s="101" t="s">
        <v>95</v>
      </c>
      <c r="B7" s="105">
        <v>0.1</v>
      </c>
      <c r="C7" s="103" t="e">
        <f>AVERAGE(F7:F10)</f>
        <v>#DIV/0!</v>
      </c>
      <c r="D7" s="103" t="e">
        <f>+C7*B7</f>
        <v>#DIV/0!</v>
      </c>
      <c r="E7" s="28">
        <v>50</v>
      </c>
      <c r="F7" s="42"/>
      <c r="G7" s="29">
        <f t="shared" si="1"/>
        <v>0</v>
      </c>
      <c r="H7" s="30">
        <f t="shared" si="0"/>
        <v>0</v>
      </c>
    </row>
    <row r="8" spans="1:8" ht="14.25">
      <c r="A8" s="102"/>
      <c r="B8" s="106"/>
      <c r="C8" s="104"/>
      <c r="D8" s="104"/>
      <c r="E8" s="28">
        <v>100</v>
      </c>
      <c r="F8" s="42"/>
      <c r="G8" s="29">
        <f t="shared" si="1"/>
        <v>0</v>
      </c>
      <c r="H8" s="30">
        <f t="shared" si="0"/>
        <v>0</v>
      </c>
    </row>
    <row r="9" spans="1:8" ht="14.25">
      <c r="A9" s="102"/>
      <c r="B9" s="106"/>
      <c r="C9" s="104"/>
      <c r="D9" s="104"/>
      <c r="E9" s="28">
        <v>300</v>
      </c>
      <c r="F9" s="42"/>
      <c r="G9" s="29">
        <f aca="true" t="shared" si="2" ref="G9:G14">+F9*0.08</f>
        <v>0</v>
      </c>
      <c r="H9" s="30">
        <f aca="true" t="shared" si="3" ref="H9:H14">+G9+F9</f>
        <v>0</v>
      </c>
    </row>
    <row r="10" spans="1:8" ht="14.25">
      <c r="A10" s="102"/>
      <c r="B10" s="106"/>
      <c r="C10" s="104"/>
      <c r="D10" s="104"/>
      <c r="E10" s="28">
        <v>1000</v>
      </c>
      <c r="F10" s="42"/>
      <c r="G10" s="29">
        <f t="shared" si="2"/>
        <v>0</v>
      </c>
      <c r="H10" s="30">
        <f t="shared" si="3"/>
        <v>0</v>
      </c>
    </row>
    <row r="11" spans="1:8" ht="15" customHeight="1">
      <c r="A11" s="101" t="s">
        <v>96</v>
      </c>
      <c r="B11" s="105">
        <v>0.1</v>
      </c>
      <c r="C11" s="109" t="e">
        <f>AVERAGE(F11:F14)</f>
        <v>#DIV/0!</v>
      </c>
      <c r="D11" s="109" t="e">
        <f>+C11*$B$11</f>
        <v>#DIV/0!</v>
      </c>
      <c r="E11" s="28">
        <v>50</v>
      </c>
      <c r="F11" s="42"/>
      <c r="G11" s="29">
        <f t="shared" si="2"/>
        <v>0</v>
      </c>
      <c r="H11" s="30">
        <f t="shared" si="3"/>
        <v>0</v>
      </c>
    </row>
    <row r="12" spans="1:8" ht="14.25">
      <c r="A12" s="102"/>
      <c r="B12" s="106"/>
      <c r="C12" s="109"/>
      <c r="D12" s="109"/>
      <c r="E12" s="28">
        <v>100</v>
      </c>
      <c r="F12" s="42"/>
      <c r="G12" s="29">
        <f t="shared" si="2"/>
        <v>0</v>
      </c>
      <c r="H12" s="30">
        <f t="shared" si="3"/>
        <v>0</v>
      </c>
    </row>
    <row r="13" spans="1:8" ht="14.25">
      <c r="A13" s="102"/>
      <c r="B13" s="106"/>
      <c r="C13" s="109"/>
      <c r="D13" s="109"/>
      <c r="E13" s="28">
        <v>300</v>
      </c>
      <c r="F13" s="42"/>
      <c r="G13" s="29">
        <f t="shared" si="2"/>
        <v>0</v>
      </c>
      <c r="H13" s="30">
        <f t="shared" si="3"/>
        <v>0</v>
      </c>
    </row>
    <row r="14" spans="1:8" ht="14.25">
      <c r="A14" s="102"/>
      <c r="B14" s="106"/>
      <c r="C14" s="109"/>
      <c r="D14" s="109"/>
      <c r="E14" s="28">
        <v>1000</v>
      </c>
      <c r="F14" s="42"/>
      <c r="G14" s="29">
        <f t="shared" si="2"/>
        <v>0</v>
      </c>
      <c r="H14" s="30">
        <f t="shared" si="3"/>
        <v>0</v>
      </c>
    </row>
    <row r="15" spans="1:8" ht="21" customHeight="1">
      <c r="A15" s="111" t="s">
        <v>46</v>
      </c>
      <c r="B15" s="108">
        <v>0.05</v>
      </c>
      <c r="C15" s="109" t="e">
        <f>AVERAGE(F15:F18)</f>
        <v>#DIV/0!</v>
      </c>
      <c r="D15" s="109" t="e">
        <f>+C15*$B$15</f>
        <v>#DIV/0!</v>
      </c>
      <c r="E15" s="28">
        <v>10</v>
      </c>
      <c r="F15" s="42"/>
      <c r="G15" s="29">
        <f t="shared" si="1"/>
        <v>0</v>
      </c>
      <c r="H15" s="30">
        <f t="shared" si="0"/>
        <v>0</v>
      </c>
    </row>
    <row r="16" spans="1:8" ht="21" customHeight="1">
      <c r="A16" s="111"/>
      <c r="B16" s="108"/>
      <c r="C16" s="109"/>
      <c r="D16" s="109"/>
      <c r="E16" s="28">
        <v>50</v>
      </c>
      <c r="F16" s="42"/>
      <c r="G16" s="29">
        <f t="shared" si="1"/>
        <v>0</v>
      </c>
      <c r="H16" s="30">
        <f t="shared" si="0"/>
        <v>0</v>
      </c>
    </row>
    <row r="17" spans="1:8" ht="22.5" customHeight="1">
      <c r="A17" s="111"/>
      <c r="B17" s="108"/>
      <c r="C17" s="109"/>
      <c r="D17" s="109"/>
      <c r="E17" s="28">
        <v>100</v>
      </c>
      <c r="F17" s="42"/>
      <c r="G17" s="29">
        <f t="shared" si="1"/>
        <v>0</v>
      </c>
      <c r="H17" s="30">
        <f t="shared" si="0"/>
        <v>0</v>
      </c>
    </row>
    <row r="18" spans="1:8" ht="14.25">
      <c r="A18" s="111"/>
      <c r="B18" s="108"/>
      <c r="C18" s="109"/>
      <c r="D18" s="109"/>
      <c r="E18" s="28">
        <v>300</v>
      </c>
      <c r="F18" s="42"/>
      <c r="G18" s="29">
        <f t="shared" si="1"/>
        <v>0</v>
      </c>
      <c r="H18" s="30">
        <f t="shared" si="0"/>
        <v>0</v>
      </c>
    </row>
    <row r="19" spans="1:8" ht="14.25">
      <c r="A19" s="111" t="s">
        <v>47</v>
      </c>
      <c r="B19" s="108">
        <v>0.05</v>
      </c>
      <c r="C19" s="109" t="e">
        <f>AVERAGE(F19:F22)</f>
        <v>#DIV/0!</v>
      </c>
      <c r="D19" s="109" t="e">
        <f>+C19*$B$19</f>
        <v>#DIV/0!</v>
      </c>
      <c r="E19" s="28">
        <v>10</v>
      </c>
      <c r="F19" s="42"/>
      <c r="G19" s="29">
        <f t="shared" si="1"/>
        <v>0</v>
      </c>
      <c r="H19" s="30">
        <f t="shared" si="0"/>
        <v>0</v>
      </c>
    </row>
    <row r="20" spans="1:8" ht="23.25" customHeight="1">
      <c r="A20" s="111"/>
      <c r="B20" s="108"/>
      <c r="C20" s="109"/>
      <c r="D20" s="109"/>
      <c r="E20" s="28">
        <v>50</v>
      </c>
      <c r="F20" s="42"/>
      <c r="G20" s="29">
        <f t="shared" si="1"/>
        <v>0</v>
      </c>
      <c r="H20" s="30">
        <f t="shared" si="0"/>
        <v>0</v>
      </c>
    </row>
    <row r="21" spans="1:8" ht="14.25">
      <c r="A21" s="111"/>
      <c r="B21" s="108"/>
      <c r="C21" s="109"/>
      <c r="D21" s="109"/>
      <c r="E21" s="28">
        <v>100</v>
      </c>
      <c r="F21" s="42"/>
      <c r="G21" s="29">
        <f t="shared" si="1"/>
        <v>0</v>
      </c>
      <c r="H21" s="30">
        <f t="shared" si="0"/>
        <v>0</v>
      </c>
    </row>
    <row r="22" spans="1:8" ht="14.25">
      <c r="A22" s="111"/>
      <c r="B22" s="108"/>
      <c r="C22" s="109"/>
      <c r="D22" s="109"/>
      <c r="E22" s="28">
        <v>300</v>
      </c>
      <c r="F22" s="42"/>
      <c r="G22" s="29">
        <f t="shared" si="1"/>
        <v>0</v>
      </c>
      <c r="H22" s="30">
        <f t="shared" si="0"/>
        <v>0</v>
      </c>
    </row>
    <row r="23" spans="1:8" ht="18" customHeight="1">
      <c r="A23" s="111" t="s">
        <v>48</v>
      </c>
      <c r="B23" s="108">
        <v>0.15</v>
      </c>
      <c r="C23" s="109" t="e">
        <f>AVERAGE(F23:F27)</f>
        <v>#DIV/0!</v>
      </c>
      <c r="D23" s="109" t="e">
        <f>+C23*$B$23</f>
        <v>#DIV/0!</v>
      </c>
      <c r="E23" s="28">
        <v>10</v>
      </c>
      <c r="F23" s="42"/>
      <c r="G23" s="29">
        <f t="shared" si="1"/>
        <v>0</v>
      </c>
      <c r="H23" s="30">
        <f t="shared" si="0"/>
        <v>0</v>
      </c>
    </row>
    <row r="24" spans="1:8" ht="18.75" customHeight="1">
      <c r="A24" s="111"/>
      <c r="B24" s="108"/>
      <c r="C24" s="109"/>
      <c r="D24" s="109"/>
      <c r="E24" s="28">
        <v>50</v>
      </c>
      <c r="F24" s="42"/>
      <c r="G24" s="29">
        <f t="shared" si="1"/>
        <v>0</v>
      </c>
      <c r="H24" s="30">
        <f t="shared" si="0"/>
        <v>0</v>
      </c>
    </row>
    <row r="25" spans="1:8" ht="19.5" customHeight="1">
      <c r="A25" s="111"/>
      <c r="B25" s="108"/>
      <c r="C25" s="109"/>
      <c r="D25" s="109"/>
      <c r="E25" s="28">
        <v>100</v>
      </c>
      <c r="F25" s="42"/>
      <c r="G25" s="29">
        <f t="shared" si="1"/>
        <v>0</v>
      </c>
      <c r="H25" s="30">
        <f t="shared" si="0"/>
        <v>0</v>
      </c>
    </row>
    <row r="26" spans="1:8" ht="19.5" customHeight="1">
      <c r="A26" s="111"/>
      <c r="B26" s="108"/>
      <c r="C26" s="109"/>
      <c r="D26" s="109"/>
      <c r="E26" s="28">
        <v>300</v>
      </c>
      <c r="F26" s="42"/>
      <c r="G26" s="29">
        <f>+F26*0.08</f>
        <v>0</v>
      </c>
      <c r="H26" s="30">
        <f>+G26+F26</f>
        <v>0</v>
      </c>
    </row>
    <row r="27" spans="1:8" ht="19.5" customHeight="1">
      <c r="A27" s="111"/>
      <c r="B27" s="108"/>
      <c r="C27" s="109"/>
      <c r="D27" s="109"/>
      <c r="E27" s="28">
        <v>100</v>
      </c>
      <c r="F27" s="42"/>
      <c r="G27" s="29">
        <f>+F27*0.08</f>
        <v>0</v>
      </c>
      <c r="H27" s="30">
        <f>+G27+F27</f>
        <v>0</v>
      </c>
    </row>
    <row r="28" spans="1:8" ht="14.25">
      <c r="A28" s="101" t="s">
        <v>97</v>
      </c>
      <c r="B28" s="105">
        <v>0.15</v>
      </c>
      <c r="C28" s="103" t="e">
        <f>AVERAGE(F28:F32)</f>
        <v>#DIV/0!</v>
      </c>
      <c r="D28" s="103" t="e">
        <f>+C28*B28</f>
        <v>#DIV/0!</v>
      </c>
      <c r="E28" s="28">
        <v>10</v>
      </c>
      <c r="F28" s="42"/>
      <c r="G28" s="29">
        <f t="shared" si="1"/>
        <v>0</v>
      </c>
      <c r="H28" s="30">
        <f t="shared" si="0"/>
        <v>0</v>
      </c>
    </row>
    <row r="29" spans="1:8" ht="14.25">
      <c r="A29" s="102"/>
      <c r="B29" s="106"/>
      <c r="C29" s="104"/>
      <c r="D29" s="104"/>
      <c r="E29" s="28">
        <v>50</v>
      </c>
      <c r="F29" s="42"/>
      <c r="G29" s="29">
        <f t="shared" si="1"/>
        <v>0</v>
      </c>
      <c r="H29" s="30">
        <f t="shared" si="0"/>
        <v>0</v>
      </c>
    </row>
    <row r="30" spans="1:8" ht="20.25" customHeight="1">
      <c r="A30" s="102"/>
      <c r="B30" s="106"/>
      <c r="C30" s="104"/>
      <c r="D30" s="104"/>
      <c r="E30" s="28">
        <v>100</v>
      </c>
      <c r="F30" s="42"/>
      <c r="G30" s="29">
        <f t="shared" si="1"/>
        <v>0</v>
      </c>
      <c r="H30" s="30">
        <f t="shared" si="0"/>
        <v>0</v>
      </c>
    </row>
    <row r="31" spans="1:8" ht="20.25" customHeight="1">
      <c r="A31" s="102"/>
      <c r="B31" s="106"/>
      <c r="C31" s="104"/>
      <c r="D31" s="104"/>
      <c r="E31" s="28">
        <v>300</v>
      </c>
      <c r="F31" s="42"/>
      <c r="G31" s="29">
        <f>+F31*0.08</f>
        <v>0</v>
      </c>
      <c r="H31" s="30">
        <f>+G31+F31</f>
        <v>0</v>
      </c>
    </row>
    <row r="32" spans="1:8" ht="14.25">
      <c r="A32" s="102"/>
      <c r="B32" s="106"/>
      <c r="C32" s="104"/>
      <c r="D32" s="104"/>
      <c r="E32" s="28">
        <v>1000</v>
      </c>
      <c r="F32" s="42"/>
      <c r="G32" s="29">
        <f t="shared" si="1"/>
        <v>0</v>
      </c>
      <c r="H32" s="30">
        <f t="shared" si="0"/>
        <v>0</v>
      </c>
    </row>
    <row r="33" spans="1:8" ht="15" customHeight="1">
      <c r="A33" s="111" t="s">
        <v>34</v>
      </c>
      <c r="B33" s="108">
        <v>0.05</v>
      </c>
      <c r="C33" s="109" t="e">
        <f>AVERAGE(F33:F35)</f>
        <v>#DIV/0!</v>
      </c>
      <c r="D33" s="109" t="e">
        <f>+C33*$B$33</f>
        <v>#DIV/0!</v>
      </c>
      <c r="E33" s="28">
        <v>10</v>
      </c>
      <c r="F33" s="42"/>
      <c r="G33" s="29">
        <f t="shared" si="1"/>
        <v>0</v>
      </c>
      <c r="H33" s="30">
        <f aca="true" t="shared" si="4" ref="H33:H51">+G33+F33</f>
        <v>0</v>
      </c>
    </row>
    <row r="34" spans="1:8" ht="14.25">
      <c r="A34" s="111"/>
      <c r="B34" s="108"/>
      <c r="C34" s="109"/>
      <c r="D34" s="109"/>
      <c r="E34" s="28">
        <v>50</v>
      </c>
      <c r="F34" s="42"/>
      <c r="G34" s="29">
        <f t="shared" si="1"/>
        <v>0</v>
      </c>
      <c r="H34" s="30">
        <f t="shared" si="4"/>
        <v>0</v>
      </c>
    </row>
    <row r="35" spans="1:8" ht="14.25">
      <c r="A35" s="111"/>
      <c r="B35" s="108"/>
      <c r="C35" s="109"/>
      <c r="D35" s="109"/>
      <c r="E35" s="28">
        <v>100</v>
      </c>
      <c r="F35" s="42"/>
      <c r="G35" s="29">
        <f t="shared" si="1"/>
        <v>0</v>
      </c>
      <c r="H35" s="30">
        <f t="shared" si="4"/>
        <v>0</v>
      </c>
    </row>
    <row r="36" spans="1:8" ht="15" customHeight="1">
      <c r="A36" s="111" t="s">
        <v>35</v>
      </c>
      <c r="B36" s="108">
        <v>0.05</v>
      </c>
      <c r="C36" s="109" t="e">
        <f>AVERAGE(F36:F38)</f>
        <v>#DIV/0!</v>
      </c>
      <c r="D36" s="109" t="e">
        <f>+C36*$B$36</f>
        <v>#DIV/0!</v>
      </c>
      <c r="E36" s="28">
        <v>10</v>
      </c>
      <c r="F36" s="42"/>
      <c r="G36" s="29">
        <f t="shared" si="1"/>
        <v>0</v>
      </c>
      <c r="H36" s="30">
        <f t="shared" si="4"/>
        <v>0</v>
      </c>
    </row>
    <row r="37" spans="1:8" ht="14.25">
      <c r="A37" s="111"/>
      <c r="B37" s="108"/>
      <c r="C37" s="109"/>
      <c r="D37" s="109"/>
      <c r="E37" s="28">
        <v>50</v>
      </c>
      <c r="F37" s="42"/>
      <c r="G37" s="29">
        <f t="shared" si="1"/>
        <v>0</v>
      </c>
      <c r="H37" s="30">
        <f t="shared" si="4"/>
        <v>0</v>
      </c>
    </row>
    <row r="38" spans="1:8" ht="14.25">
      <c r="A38" s="111"/>
      <c r="B38" s="108"/>
      <c r="C38" s="109"/>
      <c r="D38" s="109"/>
      <c r="E38" s="28">
        <v>100</v>
      </c>
      <c r="F38" s="42"/>
      <c r="G38" s="29">
        <f t="shared" si="1"/>
        <v>0</v>
      </c>
      <c r="H38" s="30">
        <f t="shared" si="4"/>
        <v>0</v>
      </c>
    </row>
    <row r="39" spans="1:8" ht="15" customHeight="1">
      <c r="A39" s="107" t="s">
        <v>25</v>
      </c>
      <c r="B39" s="108">
        <v>0.05</v>
      </c>
      <c r="C39" s="109" t="e">
        <f>AVERAGE(F39:F41)</f>
        <v>#DIV/0!</v>
      </c>
      <c r="D39" s="109" t="e">
        <f>+C39*$B$39</f>
        <v>#DIV/0!</v>
      </c>
      <c r="E39" s="28">
        <v>10</v>
      </c>
      <c r="F39" s="42"/>
      <c r="G39" s="29">
        <f t="shared" si="1"/>
        <v>0</v>
      </c>
      <c r="H39" s="30">
        <f t="shared" si="4"/>
        <v>0</v>
      </c>
    </row>
    <row r="40" spans="1:8" ht="14.25">
      <c r="A40" s="107"/>
      <c r="B40" s="108"/>
      <c r="C40" s="109"/>
      <c r="D40" s="109"/>
      <c r="E40" s="28">
        <v>50</v>
      </c>
      <c r="F40" s="42"/>
      <c r="G40" s="29">
        <f t="shared" si="1"/>
        <v>0</v>
      </c>
      <c r="H40" s="30">
        <f t="shared" si="4"/>
        <v>0</v>
      </c>
    </row>
    <row r="41" spans="1:8" ht="14.25">
      <c r="A41" s="107"/>
      <c r="B41" s="108"/>
      <c r="C41" s="109"/>
      <c r="D41" s="109"/>
      <c r="E41" s="28">
        <v>100</v>
      </c>
      <c r="F41" s="42"/>
      <c r="G41" s="29">
        <f t="shared" si="1"/>
        <v>0</v>
      </c>
      <c r="H41" s="30">
        <f t="shared" si="4"/>
        <v>0</v>
      </c>
    </row>
    <row r="42" spans="1:8" ht="21.75" customHeight="1">
      <c r="A42" s="107" t="s">
        <v>24</v>
      </c>
      <c r="B42" s="108">
        <v>0.05</v>
      </c>
      <c r="C42" s="109" t="e">
        <f>AVERAGE(F42:F44)</f>
        <v>#DIV/0!</v>
      </c>
      <c r="D42" s="109" t="e">
        <f>+C42*$B$42</f>
        <v>#DIV/0!</v>
      </c>
      <c r="E42" s="28">
        <v>10</v>
      </c>
      <c r="F42" s="42"/>
      <c r="G42" s="29">
        <f t="shared" si="1"/>
        <v>0</v>
      </c>
      <c r="H42" s="30">
        <f t="shared" si="4"/>
        <v>0</v>
      </c>
    </row>
    <row r="43" spans="1:8" ht="14.25">
      <c r="A43" s="107"/>
      <c r="B43" s="108"/>
      <c r="C43" s="109"/>
      <c r="D43" s="109"/>
      <c r="E43" s="28">
        <v>50</v>
      </c>
      <c r="F43" s="42"/>
      <c r="G43" s="29">
        <f t="shared" si="1"/>
        <v>0</v>
      </c>
      <c r="H43" s="30">
        <f t="shared" si="4"/>
        <v>0</v>
      </c>
    </row>
    <row r="44" spans="1:8" ht="14.25">
      <c r="A44" s="107"/>
      <c r="B44" s="108"/>
      <c r="C44" s="109"/>
      <c r="D44" s="109"/>
      <c r="E44" s="28">
        <v>100</v>
      </c>
      <c r="F44" s="42"/>
      <c r="G44" s="29">
        <f t="shared" si="1"/>
        <v>0</v>
      </c>
      <c r="H44" s="30">
        <f t="shared" si="4"/>
        <v>0</v>
      </c>
    </row>
    <row r="45" spans="1:8" ht="14.25">
      <c r="A45" s="107" t="s">
        <v>45</v>
      </c>
      <c r="B45" s="108">
        <v>0.05</v>
      </c>
      <c r="C45" s="109" t="e">
        <f>AVERAGE(F45:F47)</f>
        <v>#DIV/0!</v>
      </c>
      <c r="D45" s="109" t="e">
        <f>+C45*$B$42</f>
        <v>#DIV/0!</v>
      </c>
      <c r="E45" s="28">
        <v>10</v>
      </c>
      <c r="F45" s="42"/>
      <c r="G45" s="29">
        <f>+F45*0.08</f>
        <v>0</v>
      </c>
      <c r="H45" s="30">
        <f>+G45+F45</f>
        <v>0</v>
      </c>
    </row>
    <row r="46" spans="1:8" ht="14.25">
      <c r="A46" s="107"/>
      <c r="B46" s="108"/>
      <c r="C46" s="109"/>
      <c r="D46" s="109"/>
      <c r="E46" s="28">
        <v>50</v>
      </c>
      <c r="F46" s="42"/>
      <c r="G46" s="29">
        <f>+F46*0.08</f>
        <v>0</v>
      </c>
      <c r="H46" s="30">
        <f>+G46+F46</f>
        <v>0</v>
      </c>
    </row>
    <row r="47" spans="1:8" ht="14.25">
      <c r="A47" s="107"/>
      <c r="B47" s="108"/>
      <c r="C47" s="109"/>
      <c r="D47" s="109"/>
      <c r="E47" s="28">
        <v>100</v>
      </c>
      <c r="F47" s="42"/>
      <c r="G47" s="29">
        <f>+F47*0.08</f>
        <v>0</v>
      </c>
      <c r="H47" s="30">
        <f>+G47+F47</f>
        <v>0</v>
      </c>
    </row>
    <row r="48" spans="1:8" ht="14.25">
      <c r="A48" s="113" t="s">
        <v>6</v>
      </c>
      <c r="B48" s="105">
        <v>0.05</v>
      </c>
      <c r="C48" s="103" t="e">
        <f>AVERAGE(F48:F51)</f>
        <v>#DIV/0!</v>
      </c>
      <c r="D48" s="103" t="e">
        <f>+C48*$B$48</f>
        <v>#DIV/0!</v>
      </c>
      <c r="E48" s="28">
        <v>10</v>
      </c>
      <c r="F48" s="42"/>
      <c r="G48" s="29">
        <f t="shared" si="1"/>
        <v>0</v>
      </c>
      <c r="H48" s="30">
        <f t="shared" si="4"/>
        <v>0</v>
      </c>
    </row>
    <row r="49" spans="1:8" ht="14.25">
      <c r="A49" s="114"/>
      <c r="B49" s="106"/>
      <c r="C49" s="104"/>
      <c r="D49" s="104"/>
      <c r="E49" s="28">
        <v>50</v>
      </c>
      <c r="F49" s="42"/>
      <c r="G49" s="29">
        <f t="shared" si="1"/>
        <v>0</v>
      </c>
      <c r="H49" s="30">
        <f t="shared" si="4"/>
        <v>0</v>
      </c>
    </row>
    <row r="50" spans="1:8" ht="14.25">
      <c r="A50" s="114"/>
      <c r="B50" s="106"/>
      <c r="C50" s="104"/>
      <c r="D50" s="104"/>
      <c r="E50" s="28">
        <v>100</v>
      </c>
      <c r="F50" s="42"/>
      <c r="G50" s="29">
        <f t="shared" si="1"/>
        <v>0</v>
      </c>
      <c r="H50" s="30">
        <f t="shared" si="4"/>
        <v>0</v>
      </c>
    </row>
    <row r="51" spans="1:8" ht="14.25">
      <c r="A51" s="114"/>
      <c r="B51" s="106"/>
      <c r="C51" s="104"/>
      <c r="D51" s="104"/>
      <c r="E51" s="28">
        <v>500</v>
      </c>
      <c r="F51" s="42"/>
      <c r="G51" s="29">
        <f t="shared" si="1"/>
        <v>0</v>
      </c>
      <c r="H51" s="30">
        <f t="shared" si="4"/>
        <v>0</v>
      </c>
    </row>
    <row r="52" spans="1:8" s="36" customFormat="1" ht="15" customHeight="1">
      <c r="A52" s="82" t="s">
        <v>9</v>
      </c>
      <c r="B52" s="83">
        <f>SUM(B3:B51)</f>
        <v>1.0000000000000002</v>
      </c>
      <c r="C52" s="54" t="e">
        <f>+SUM(C3:C51)</f>
        <v>#DIV/0!</v>
      </c>
      <c r="D52" s="54" t="e">
        <f>+SUM(D3:D51)</f>
        <v>#DIV/0!</v>
      </c>
      <c r="E52" s="33"/>
      <c r="F52" s="34"/>
      <c r="G52" s="35"/>
      <c r="H52" s="34"/>
    </row>
    <row r="53" ht="14.25">
      <c r="B53" s="37"/>
    </row>
    <row r="54" spans="1:5" ht="116.25" customHeight="1">
      <c r="A54" s="112" t="s">
        <v>49</v>
      </c>
      <c r="B54" s="112"/>
      <c r="C54" s="112"/>
      <c r="D54" s="112"/>
      <c r="E54" s="112"/>
    </row>
    <row r="55" ht="14.25">
      <c r="B55" s="37"/>
    </row>
    <row r="56" spans="1:4" ht="15" thickBot="1">
      <c r="A56" s="27" t="s">
        <v>16</v>
      </c>
      <c r="B56" s="110"/>
      <c r="C56" s="110"/>
      <c r="D56" s="110"/>
    </row>
    <row r="57" spans="1:4" ht="15" thickBot="1">
      <c r="A57" s="27" t="s">
        <v>17</v>
      </c>
      <c r="B57" s="110"/>
      <c r="C57" s="110"/>
      <c r="D57" s="110"/>
    </row>
    <row r="58" spans="1:4" ht="15" thickBot="1">
      <c r="A58" s="27" t="s">
        <v>19</v>
      </c>
      <c r="B58" s="110"/>
      <c r="C58" s="110"/>
      <c r="D58" s="110"/>
    </row>
    <row r="59" spans="1:4" ht="15" thickBot="1">
      <c r="A59" s="27" t="s">
        <v>21</v>
      </c>
      <c r="B59" s="110"/>
      <c r="C59" s="110"/>
      <c r="D59" s="110"/>
    </row>
    <row r="60" ht="14.25">
      <c r="B60" s="37"/>
    </row>
    <row r="61" ht="14.25">
      <c r="B61" s="37"/>
    </row>
    <row r="62" ht="14.25">
      <c r="B62" s="37"/>
    </row>
    <row r="63" ht="14.25">
      <c r="B63" s="37"/>
    </row>
    <row r="68" ht="15" thickBot="1"/>
    <row r="69" spans="1:2" ht="34.5" thickBot="1">
      <c r="A69" s="86" t="s">
        <v>0</v>
      </c>
      <c r="B69" s="87" t="s">
        <v>39</v>
      </c>
    </row>
    <row r="70" spans="1:2" ht="15" thickBot="1">
      <c r="A70" s="88" t="s">
        <v>75</v>
      </c>
      <c r="B70" s="90">
        <v>10</v>
      </c>
    </row>
    <row r="71" spans="1:2" ht="34.5" thickBot="1">
      <c r="A71" s="88" t="s">
        <v>76</v>
      </c>
      <c r="B71" s="90">
        <v>50</v>
      </c>
    </row>
    <row r="72" spans="1:2" ht="15.75" thickBot="1">
      <c r="A72" s="89"/>
      <c r="B72" s="90">
        <v>100</v>
      </c>
    </row>
    <row r="73" spans="1:2" ht="15.75" thickBot="1">
      <c r="A73" s="89"/>
      <c r="B73" s="90">
        <v>300</v>
      </c>
    </row>
    <row r="74" spans="1:2" ht="15" thickBot="1">
      <c r="A74" s="98" t="s">
        <v>77</v>
      </c>
      <c r="B74" s="90">
        <v>50</v>
      </c>
    </row>
    <row r="75" spans="1:2" ht="15" thickBot="1">
      <c r="A75" s="99"/>
      <c r="B75" s="90">
        <v>100</v>
      </c>
    </row>
    <row r="76" spans="1:2" ht="15" thickBot="1">
      <c r="A76" s="99"/>
      <c r="B76" s="90">
        <v>300</v>
      </c>
    </row>
    <row r="77" spans="1:2" ht="15" thickBot="1">
      <c r="A77" s="100"/>
      <c r="B77" s="90">
        <v>1000</v>
      </c>
    </row>
    <row r="78" spans="1:2" ht="15" thickBot="1">
      <c r="A78" s="98" t="s">
        <v>78</v>
      </c>
      <c r="B78" s="90">
        <v>50</v>
      </c>
    </row>
    <row r="79" spans="1:2" ht="15" thickBot="1">
      <c r="A79" s="99"/>
      <c r="B79" s="90">
        <v>100</v>
      </c>
    </row>
    <row r="80" spans="1:2" ht="15" thickBot="1">
      <c r="A80" s="99"/>
      <c r="B80" s="90">
        <v>300</v>
      </c>
    </row>
    <row r="81" spans="1:2" ht="15" thickBot="1">
      <c r="A81" s="100"/>
      <c r="B81" s="90">
        <v>1000</v>
      </c>
    </row>
    <row r="82" spans="1:2" ht="15.75" thickBot="1">
      <c r="A82" s="91"/>
      <c r="B82" s="90">
        <v>10</v>
      </c>
    </row>
    <row r="83" spans="1:2" ht="15" thickBot="1">
      <c r="A83" s="88" t="s">
        <v>79</v>
      </c>
      <c r="B83" s="90">
        <v>50</v>
      </c>
    </row>
    <row r="84" spans="1:2" ht="23.25" thickBot="1">
      <c r="A84" s="88" t="s">
        <v>80</v>
      </c>
      <c r="B84" s="90">
        <v>100</v>
      </c>
    </row>
    <row r="85" spans="1:2" ht="23.25" thickBot="1">
      <c r="A85" s="92" t="s">
        <v>81</v>
      </c>
      <c r="B85" s="90">
        <v>300</v>
      </c>
    </row>
    <row r="86" spans="1:2" ht="15.75" thickBot="1">
      <c r="A86" s="91"/>
      <c r="B86" s="90">
        <v>10</v>
      </c>
    </row>
    <row r="87" spans="1:2" ht="15" thickBot="1">
      <c r="A87" s="88" t="s">
        <v>79</v>
      </c>
      <c r="B87" s="90">
        <v>50</v>
      </c>
    </row>
    <row r="88" spans="1:2" ht="23.25" thickBot="1">
      <c r="A88" s="88" t="s">
        <v>82</v>
      </c>
      <c r="B88" s="90">
        <v>100</v>
      </c>
    </row>
    <row r="89" spans="1:2" ht="23.25" thickBot="1">
      <c r="A89" s="92" t="s">
        <v>83</v>
      </c>
      <c r="B89" s="90">
        <v>300</v>
      </c>
    </row>
    <row r="90" spans="1:2" ht="15" thickBot="1">
      <c r="A90" s="88" t="s">
        <v>84</v>
      </c>
      <c r="B90" s="90">
        <v>10</v>
      </c>
    </row>
    <row r="91" spans="1:2" ht="23.25" thickBot="1">
      <c r="A91" s="88" t="s">
        <v>85</v>
      </c>
      <c r="B91" s="90">
        <v>50</v>
      </c>
    </row>
    <row r="92" spans="1:2" ht="23.25" thickBot="1">
      <c r="A92" s="88" t="s">
        <v>86</v>
      </c>
      <c r="B92" s="90">
        <v>100</v>
      </c>
    </row>
    <row r="93" spans="1:2" ht="15.75" thickBot="1">
      <c r="A93" s="93"/>
      <c r="B93" s="90">
        <v>300</v>
      </c>
    </row>
    <row r="94" spans="1:2" ht="15" thickBot="1">
      <c r="A94" s="98" t="s">
        <v>87</v>
      </c>
      <c r="B94" s="90">
        <v>10</v>
      </c>
    </row>
    <row r="95" spans="1:2" ht="15" thickBot="1">
      <c r="A95" s="99"/>
      <c r="B95" s="90">
        <v>50</v>
      </c>
    </row>
    <row r="96" spans="1:2" ht="15" thickBot="1">
      <c r="A96" s="99"/>
      <c r="B96" s="90">
        <v>100</v>
      </c>
    </row>
    <row r="97" spans="1:2" ht="15" thickBot="1">
      <c r="A97" s="99"/>
      <c r="B97" s="90">
        <v>300</v>
      </c>
    </row>
    <row r="98" spans="1:2" ht="15" thickBot="1">
      <c r="A98" s="100"/>
      <c r="B98" s="90">
        <v>1000</v>
      </c>
    </row>
    <row r="99" spans="1:2" ht="15" thickBot="1">
      <c r="A99" s="98" t="s">
        <v>88</v>
      </c>
      <c r="B99" s="90">
        <v>10</v>
      </c>
    </row>
    <row r="100" spans="1:2" ht="15" thickBot="1">
      <c r="A100" s="99"/>
      <c r="B100" s="90">
        <v>50</v>
      </c>
    </row>
    <row r="101" spans="1:2" ht="15" thickBot="1">
      <c r="A101" s="100"/>
      <c r="B101" s="90">
        <v>100</v>
      </c>
    </row>
    <row r="102" spans="1:2" ht="15" thickBot="1">
      <c r="A102" s="98" t="s">
        <v>89</v>
      </c>
      <c r="B102" s="90">
        <v>10</v>
      </c>
    </row>
    <row r="103" spans="1:2" ht="15" thickBot="1">
      <c r="A103" s="99"/>
      <c r="B103" s="90">
        <v>50</v>
      </c>
    </row>
    <row r="104" spans="1:2" ht="15" thickBot="1">
      <c r="A104" s="100"/>
      <c r="B104" s="90">
        <v>100</v>
      </c>
    </row>
    <row r="105" spans="1:2" ht="15" thickBot="1">
      <c r="A105" s="98" t="s">
        <v>90</v>
      </c>
      <c r="B105" s="90">
        <v>10</v>
      </c>
    </row>
    <row r="106" spans="1:2" ht="15" thickBot="1">
      <c r="A106" s="99"/>
      <c r="B106" s="90">
        <v>50</v>
      </c>
    </row>
    <row r="107" spans="1:2" ht="15" thickBot="1">
      <c r="A107" s="100"/>
      <c r="B107" s="90">
        <v>100</v>
      </c>
    </row>
    <row r="108" spans="1:2" ht="15" thickBot="1">
      <c r="A108" s="98" t="s">
        <v>91</v>
      </c>
      <c r="B108" s="90">
        <v>10</v>
      </c>
    </row>
    <row r="109" spans="1:2" ht="15" thickBot="1">
      <c r="A109" s="99"/>
      <c r="B109" s="90">
        <v>50</v>
      </c>
    </row>
    <row r="110" spans="1:2" ht="15" thickBot="1">
      <c r="A110" s="100"/>
      <c r="B110" s="90">
        <v>100</v>
      </c>
    </row>
    <row r="111" spans="1:2" ht="15" thickBot="1">
      <c r="A111" s="98" t="s">
        <v>92</v>
      </c>
      <c r="B111" s="90">
        <v>10</v>
      </c>
    </row>
    <row r="112" spans="1:2" ht="15" thickBot="1">
      <c r="A112" s="99"/>
      <c r="B112" s="90">
        <v>50</v>
      </c>
    </row>
    <row r="113" spans="1:2" ht="15" thickBot="1">
      <c r="A113" s="100"/>
      <c r="B113" s="90">
        <v>100</v>
      </c>
    </row>
    <row r="114" spans="1:2" ht="15" thickBot="1">
      <c r="A114" s="98" t="s">
        <v>93</v>
      </c>
      <c r="B114" s="90">
        <v>10</v>
      </c>
    </row>
    <row r="115" spans="1:2" ht="15" thickBot="1">
      <c r="A115" s="99"/>
      <c r="B115" s="90">
        <v>50</v>
      </c>
    </row>
    <row r="116" spans="1:2" ht="15" thickBot="1">
      <c r="A116" s="99"/>
      <c r="B116" s="90">
        <v>100</v>
      </c>
    </row>
    <row r="117" spans="1:2" ht="15" thickBot="1">
      <c r="A117" s="100"/>
      <c r="B117" s="90">
        <v>500</v>
      </c>
    </row>
  </sheetData>
  <sheetProtection/>
  <mergeCells count="67">
    <mergeCell ref="A1:H1"/>
    <mergeCell ref="A11:A14"/>
    <mergeCell ref="B11:B14"/>
    <mergeCell ref="A19:A22"/>
    <mergeCell ref="B7:B10"/>
    <mergeCell ref="C7:C10"/>
    <mergeCell ref="C11:C14"/>
    <mergeCell ref="A3:A6"/>
    <mergeCell ref="B3:B6"/>
    <mergeCell ref="C3:C6"/>
    <mergeCell ref="A54:E54"/>
    <mergeCell ref="A42:A44"/>
    <mergeCell ref="B36:B38"/>
    <mergeCell ref="B42:B44"/>
    <mergeCell ref="A33:A35"/>
    <mergeCell ref="B33:B35"/>
    <mergeCell ref="A48:A51"/>
    <mergeCell ref="B48:B51"/>
    <mergeCell ref="C48:C51"/>
    <mergeCell ref="D48:D51"/>
    <mergeCell ref="D42:D44"/>
    <mergeCell ref="D11:D14"/>
    <mergeCell ref="C15:C18"/>
    <mergeCell ref="D15:D18"/>
    <mergeCell ref="A39:A41"/>
    <mergeCell ref="B23:B27"/>
    <mergeCell ref="B39:B41"/>
    <mergeCell ref="A36:A38"/>
    <mergeCell ref="A28:A32"/>
    <mergeCell ref="A15:A18"/>
    <mergeCell ref="C28:C32"/>
    <mergeCell ref="A23:A27"/>
    <mergeCell ref="B15:B18"/>
    <mergeCell ref="B19:B22"/>
    <mergeCell ref="C19:C22"/>
    <mergeCell ref="D19:D22"/>
    <mergeCell ref="C23:C27"/>
    <mergeCell ref="D23:D27"/>
    <mergeCell ref="D3:D6"/>
    <mergeCell ref="B57:D57"/>
    <mergeCell ref="B58:D58"/>
    <mergeCell ref="B59:D59"/>
    <mergeCell ref="B56:D56"/>
    <mergeCell ref="C36:C38"/>
    <mergeCell ref="D36:D38"/>
    <mergeCell ref="C39:C41"/>
    <mergeCell ref="D39:D41"/>
    <mergeCell ref="D33:D35"/>
    <mergeCell ref="A7:A10"/>
    <mergeCell ref="D28:D32"/>
    <mergeCell ref="D7:D10"/>
    <mergeCell ref="B28:B32"/>
    <mergeCell ref="A45:A47"/>
    <mergeCell ref="B45:B47"/>
    <mergeCell ref="C45:C47"/>
    <mergeCell ref="D45:D47"/>
    <mergeCell ref="C42:C44"/>
    <mergeCell ref="C33:C35"/>
    <mergeCell ref="A108:A110"/>
    <mergeCell ref="A111:A113"/>
    <mergeCell ref="A114:A117"/>
    <mergeCell ref="A74:A77"/>
    <mergeCell ref="A78:A81"/>
    <mergeCell ref="A94:A98"/>
    <mergeCell ref="A99:A101"/>
    <mergeCell ref="A102:A104"/>
    <mergeCell ref="A105:A107"/>
  </mergeCells>
  <printOptions/>
  <pageMargins left="0.15748031496062992" right="0.15748031496062992" top="0.7480314960629921" bottom="0.7480314960629921" header="0.31496062992125984" footer="0.31496062992125984"/>
  <pageSetup orientation="landscape" scale="9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130" zoomScaleNormal="130" workbookViewId="0" topLeftCell="A1">
      <pane xSplit="2" ySplit="2" topLeftCell="C2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5" sqref="A35:A42"/>
    </sheetView>
  </sheetViews>
  <sheetFormatPr defaultColWidth="11.421875" defaultRowHeight="15"/>
  <cols>
    <col min="1" max="1" width="42.421875" style="1" customWidth="1"/>
    <col min="2" max="2" width="8.28125" style="1" customWidth="1"/>
    <col min="3" max="4" width="7.57421875" style="16" customWidth="1"/>
    <col min="5" max="5" width="13.28125" style="1" customWidth="1"/>
    <col min="6" max="7" width="7.421875" style="1" customWidth="1"/>
    <col min="8" max="9" width="11.421875" style="1" customWidth="1"/>
    <col min="10" max="16384" width="11.421875" style="1" customWidth="1"/>
  </cols>
  <sheetData>
    <row r="1" spans="1:8" ht="18.75" customHeight="1">
      <c r="A1" s="123" t="s">
        <v>72</v>
      </c>
      <c r="B1" s="123"/>
      <c r="C1" s="123"/>
      <c r="D1" s="123"/>
      <c r="E1" s="123"/>
      <c r="F1" s="123"/>
      <c r="G1" s="123"/>
      <c r="H1" s="123"/>
    </row>
    <row r="2" spans="1:8" ht="48.75" customHeight="1">
      <c r="A2" s="65" t="s">
        <v>20</v>
      </c>
      <c r="B2" s="65" t="s">
        <v>7</v>
      </c>
      <c r="C2" s="64" t="s">
        <v>11</v>
      </c>
      <c r="D2" s="64" t="s">
        <v>10</v>
      </c>
      <c r="E2" s="50" t="s">
        <v>36</v>
      </c>
      <c r="F2" s="50" t="s">
        <v>4</v>
      </c>
      <c r="G2" s="65" t="s">
        <v>43</v>
      </c>
      <c r="H2" s="65" t="s">
        <v>42</v>
      </c>
    </row>
    <row r="3" spans="1:8" ht="112.5">
      <c r="A3" s="22" t="s">
        <v>30</v>
      </c>
      <c r="B3" s="15">
        <v>0.1</v>
      </c>
      <c r="C3" s="17">
        <f>+F3</f>
        <v>0</v>
      </c>
      <c r="D3" s="17">
        <f>+C3*$B$3</f>
        <v>0</v>
      </c>
      <c r="E3" s="12">
        <v>1</v>
      </c>
      <c r="F3" s="43"/>
      <c r="G3" s="12">
        <f>+F3*0.19</f>
        <v>0</v>
      </c>
      <c r="H3" s="19">
        <f aca="true" t="shared" si="0" ref="H3:H20">+F3+G3</f>
        <v>0</v>
      </c>
    </row>
    <row r="4" spans="1:8" ht="30" customHeight="1">
      <c r="A4" s="126" t="s">
        <v>23</v>
      </c>
      <c r="B4" s="128">
        <v>0.15</v>
      </c>
      <c r="C4" s="117" t="e">
        <f>AVERAGE(F4:F6)</f>
        <v>#DIV/0!</v>
      </c>
      <c r="D4" s="117" t="e">
        <f>+C4*$B$4</f>
        <v>#DIV/0!</v>
      </c>
      <c r="E4" s="9">
        <v>1</v>
      </c>
      <c r="F4" s="43"/>
      <c r="G4" s="12">
        <f aca="true" t="shared" si="1" ref="G4:G20">+F4*0.19</f>
        <v>0</v>
      </c>
      <c r="H4" s="19">
        <f t="shared" si="0"/>
        <v>0</v>
      </c>
    </row>
    <row r="5" spans="1:8" ht="30" customHeight="1">
      <c r="A5" s="127"/>
      <c r="B5" s="129"/>
      <c r="C5" s="118"/>
      <c r="D5" s="118"/>
      <c r="E5" s="9">
        <v>3</v>
      </c>
      <c r="F5" s="43"/>
      <c r="G5" s="12">
        <f t="shared" si="1"/>
        <v>0</v>
      </c>
      <c r="H5" s="19">
        <f t="shared" si="0"/>
        <v>0</v>
      </c>
    </row>
    <row r="6" spans="1:8" ht="30" customHeight="1">
      <c r="A6" s="127"/>
      <c r="B6" s="129"/>
      <c r="C6" s="118"/>
      <c r="D6" s="118"/>
      <c r="E6" s="9">
        <v>5</v>
      </c>
      <c r="F6" s="43"/>
      <c r="G6" s="12">
        <f t="shared" si="1"/>
        <v>0</v>
      </c>
      <c r="H6" s="19">
        <f t="shared" si="0"/>
        <v>0</v>
      </c>
    </row>
    <row r="7" spans="1:8" ht="25.5" customHeight="1">
      <c r="A7" s="122" t="s">
        <v>51</v>
      </c>
      <c r="B7" s="120">
        <v>0.15</v>
      </c>
      <c r="C7" s="116" t="e">
        <f>AVERAGE(F7:F9)</f>
        <v>#DIV/0!</v>
      </c>
      <c r="D7" s="116" t="e">
        <f>+C7*$B$7</f>
        <v>#DIV/0!</v>
      </c>
      <c r="E7" s="12">
        <v>1</v>
      </c>
      <c r="F7" s="43"/>
      <c r="G7" s="12">
        <f t="shared" si="1"/>
        <v>0</v>
      </c>
      <c r="H7" s="19">
        <f t="shared" si="0"/>
        <v>0</v>
      </c>
    </row>
    <row r="8" spans="1:8" ht="22.5" customHeight="1">
      <c r="A8" s="122"/>
      <c r="B8" s="120"/>
      <c r="C8" s="116"/>
      <c r="D8" s="116"/>
      <c r="E8" s="12">
        <v>2</v>
      </c>
      <c r="F8" s="43"/>
      <c r="G8" s="12">
        <f t="shared" si="1"/>
        <v>0</v>
      </c>
      <c r="H8" s="19">
        <f t="shared" si="0"/>
        <v>0</v>
      </c>
    </row>
    <row r="9" spans="1:8" ht="33" customHeight="1">
      <c r="A9" s="122"/>
      <c r="B9" s="120"/>
      <c r="C9" s="116"/>
      <c r="D9" s="116"/>
      <c r="E9" s="12">
        <v>4</v>
      </c>
      <c r="F9" s="43"/>
      <c r="G9" s="12">
        <f t="shared" si="1"/>
        <v>0</v>
      </c>
      <c r="H9" s="19">
        <f t="shared" si="0"/>
        <v>0</v>
      </c>
    </row>
    <row r="10" spans="1:8" s="2" customFormat="1" ht="29.25" customHeight="1">
      <c r="A10" s="124" t="s">
        <v>52</v>
      </c>
      <c r="B10" s="125">
        <v>0.1</v>
      </c>
      <c r="C10" s="121" t="e">
        <f>AVERAGE(F10:F11)</f>
        <v>#DIV/0!</v>
      </c>
      <c r="D10" s="121" t="e">
        <f>+C10*$B$10</f>
        <v>#DIV/0!</v>
      </c>
      <c r="E10" s="14">
        <v>1</v>
      </c>
      <c r="F10" s="44"/>
      <c r="G10" s="12">
        <f t="shared" si="1"/>
        <v>0</v>
      </c>
      <c r="H10" s="19">
        <f t="shared" si="0"/>
        <v>0</v>
      </c>
    </row>
    <row r="11" spans="1:8" s="2" customFormat="1" ht="42.75" customHeight="1">
      <c r="A11" s="122"/>
      <c r="B11" s="120"/>
      <c r="C11" s="116"/>
      <c r="D11" s="116"/>
      <c r="E11" s="12">
        <v>2</v>
      </c>
      <c r="F11" s="44"/>
      <c r="G11" s="12">
        <f t="shared" si="1"/>
        <v>0</v>
      </c>
      <c r="H11" s="19">
        <f t="shared" si="0"/>
        <v>0</v>
      </c>
    </row>
    <row r="12" spans="1:8" ht="39.75" customHeight="1">
      <c r="A12" s="25" t="s">
        <v>53</v>
      </c>
      <c r="B12" s="15">
        <v>0.05</v>
      </c>
      <c r="C12" s="17">
        <f aca="true" t="shared" si="2" ref="C12:C17">+F12</f>
        <v>0</v>
      </c>
      <c r="D12" s="17">
        <f>+C12*B12</f>
        <v>0</v>
      </c>
      <c r="E12" s="12">
        <v>1</v>
      </c>
      <c r="F12" s="43"/>
      <c r="G12" s="12">
        <f t="shared" si="1"/>
        <v>0</v>
      </c>
      <c r="H12" s="19">
        <f t="shared" si="0"/>
        <v>0</v>
      </c>
    </row>
    <row r="13" spans="1:8" s="2" customFormat="1" ht="38.25" customHeight="1">
      <c r="A13" s="8" t="s">
        <v>54</v>
      </c>
      <c r="B13" s="7">
        <v>0.12</v>
      </c>
      <c r="C13" s="84">
        <f t="shared" si="2"/>
        <v>0</v>
      </c>
      <c r="D13" s="17">
        <f>+C13*$B$13</f>
        <v>0</v>
      </c>
      <c r="E13" s="12">
        <v>1</v>
      </c>
      <c r="F13" s="43"/>
      <c r="G13" s="12">
        <f t="shared" si="1"/>
        <v>0</v>
      </c>
      <c r="H13" s="19">
        <f t="shared" si="0"/>
        <v>0</v>
      </c>
    </row>
    <row r="14" spans="1:8" s="2" customFormat="1" ht="39" customHeight="1">
      <c r="A14" s="26" t="s">
        <v>55</v>
      </c>
      <c r="B14" s="7">
        <v>0.12</v>
      </c>
      <c r="C14" s="84">
        <f t="shared" si="2"/>
        <v>0</v>
      </c>
      <c r="D14" s="17">
        <f>+C14*$B$14</f>
        <v>0</v>
      </c>
      <c r="E14" s="12">
        <v>1</v>
      </c>
      <c r="F14" s="13"/>
      <c r="G14" s="12">
        <f t="shared" si="1"/>
        <v>0</v>
      </c>
      <c r="H14" s="19">
        <f t="shared" si="0"/>
        <v>0</v>
      </c>
    </row>
    <row r="15" spans="1:8" s="2" customFormat="1" ht="25.5" customHeight="1">
      <c r="A15" s="26" t="s">
        <v>56</v>
      </c>
      <c r="B15" s="24">
        <v>0.1</v>
      </c>
      <c r="C15" s="84">
        <f t="shared" si="2"/>
        <v>0</v>
      </c>
      <c r="D15" s="23">
        <f>+C15*$B$15</f>
        <v>0</v>
      </c>
      <c r="E15" s="12">
        <v>1</v>
      </c>
      <c r="F15" s="45"/>
      <c r="G15" s="12">
        <f t="shared" si="1"/>
        <v>0</v>
      </c>
      <c r="H15" s="19">
        <f t="shared" si="0"/>
        <v>0</v>
      </c>
    </row>
    <row r="16" spans="1:8" s="2" customFormat="1" ht="36" customHeight="1">
      <c r="A16" s="25" t="s">
        <v>57</v>
      </c>
      <c r="B16" s="7">
        <v>0.03</v>
      </c>
      <c r="C16" s="84">
        <f t="shared" si="2"/>
        <v>0</v>
      </c>
      <c r="D16" s="17">
        <f>+C16*$B$16</f>
        <v>0</v>
      </c>
      <c r="E16" s="12">
        <v>2</v>
      </c>
      <c r="F16" s="13"/>
      <c r="G16" s="12">
        <f t="shared" si="1"/>
        <v>0</v>
      </c>
      <c r="H16" s="19">
        <f t="shared" si="0"/>
        <v>0</v>
      </c>
    </row>
    <row r="17" spans="1:8" s="2" customFormat="1" ht="32.25" customHeight="1">
      <c r="A17" s="25" t="s">
        <v>58</v>
      </c>
      <c r="B17" s="21">
        <v>0.03</v>
      </c>
      <c r="C17" s="84">
        <f t="shared" si="2"/>
        <v>0</v>
      </c>
      <c r="D17" s="20">
        <f>+C17*$B$16</f>
        <v>0</v>
      </c>
      <c r="E17" s="12">
        <v>2</v>
      </c>
      <c r="F17" s="13"/>
      <c r="G17" s="12">
        <f>+F17*0.19</f>
        <v>0</v>
      </c>
      <c r="H17" s="19">
        <f t="shared" si="0"/>
        <v>0</v>
      </c>
    </row>
    <row r="18" spans="1:8" s="2" customFormat="1" ht="11.25">
      <c r="A18" s="122" t="s">
        <v>5</v>
      </c>
      <c r="B18" s="120">
        <v>0.05</v>
      </c>
      <c r="C18" s="116" t="e">
        <f>AVERAGE(F18:F20)</f>
        <v>#DIV/0!</v>
      </c>
      <c r="D18" s="116" t="e">
        <f>+C18*$B$18</f>
        <v>#DIV/0!</v>
      </c>
      <c r="E18" s="9">
        <v>1</v>
      </c>
      <c r="F18" s="13"/>
      <c r="G18" s="12">
        <f t="shared" si="1"/>
        <v>0</v>
      </c>
      <c r="H18" s="19">
        <f t="shared" si="0"/>
        <v>0</v>
      </c>
    </row>
    <row r="19" spans="1:8" s="2" customFormat="1" ht="11.25">
      <c r="A19" s="122"/>
      <c r="B19" s="120"/>
      <c r="C19" s="116"/>
      <c r="D19" s="116"/>
      <c r="E19" s="9">
        <v>5</v>
      </c>
      <c r="F19" s="13"/>
      <c r="G19" s="12">
        <f t="shared" si="1"/>
        <v>0</v>
      </c>
      <c r="H19" s="19">
        <f t="shared" si="0"/>
        <v>0</v>
      </c>
    </row>
    <row r="20" spans="1:8" s="2" customFormat="1" ht="11.25">
      <c r="A20" s="122"/>
      <c r="B20" s="120"/>
      <c r="C20" s="116"/>
      <c r="D20" s="116"/>
      <c r="E20" s="9">
        <v>10</v>
      </c>
      <c r="F20" s="13"/>
      <c r="G20" s="12">
        <f t="shared" si="1"/>
        <v>0</v>
      </c>
      <c r="H20" s="19">
        <f t="shared" si="0"/>
        <v>0</v>
      </c>
    </row>
    <row r="21" spans="1:8" ht="15" customHeight="1">
      <c r="A21" s="47" t="s">
        <v>9</v>
      </c>
      <c r="B21" s="48">
        <f>SUM(B3:B20)</f>
        <v>1</v>
      </c>
      <c r="C21" s="49" t="e">
        <f>SUM(C3:C20)</f>
        <v>#DIV/0!</v>
      </c>
      <c r="D21" s="49" t="e">
        <f>SUM(D3:D20)</f>
        <v>#DIV/0!</v>
      </c>
      <c r="E21" s="46"/>
      <c r="F21" s="46"/>
      <c r="G21" s="46"/>
      <c r="H21" s="46"/>
    </row>
    <row r="22" spans="1:4" s="5" customFormat="1" ht="15" customHeight="1">
      <c r="A22" s="3"/>
      <c r="B22" s="4"/>
      <c r="C22" s="18"/>
      <c r="D22" s="18"/>
    </row>
    <row r="24" spans="1:8" ht="67.5" customHeight="1">
      <c r="A24" s="119" t="s">
        <v>59</v>
      </c>
      <c r="B24" s="119"/>
      <c r="C24" s="119"/>
      <c r="D24" s="119"/>
      <c r="E24" s="119"/>
      <c r="F24" s="119"/>
      <c r="G24" s="119"/>
      <c r="H24" s="119"/>
    </row>
    <row r="26" spans="1:4" ht="15" thickBot="1">
      <c r="A26" s="27" t="s">
        <v>16</v>
      </c>
      <c r="B26" s="110"/>
      <c r="C26" s="110"/>
      <c r="D26" s="110"/>
    </row>
    <row r="27" spans="1:6" ht="15" thickBot="1">
      <c r="A27" s="27" t="s">
        <v>17</v>
      </c>
      <c r="B27" s="110"/>
      <c r="C27" s="110"/>
      <c r="D27" s="110"/>
      <c r="F27" s="6"/>
    </row>
    <row r="28" spans="1:6" ht="15" thickBot="1">
      <c r="A28" s="27" t="s">
        <v>19</v>
      </c>
      <c r="B28" s="110"/>
      <c r="C28" s="110"/>
      <c r="D28" s="110"/>
      <c r="F28" s="6"/>
    </row>
    <row r="29" spans="1:6" ht="15" thickBot="1">
      <c r="A29" s="27" t="s">
        <v>21</v>
      </c>
      <c r="B29" s="110"/>
      <c r="C29" s="110"/>
      <c r="D29" s="110"/>
      <c r="F29" s="6"/>
    </row>
    <row r="30" ht="11.25">
      <c r="F30" s="6"/>
    </row>
    <row r="31" ht="11.25">
      <c r="F31" s="6"/>
    </row>
  </sheetData>
  <sheetProtection/>
  <mergeCells count="22">
    <mergeCell ref="B4:B6"/>
    <mergeCell ref="A7:A9"/>
    <mergeCell ref="D7:D9"/>
    <mergeCell ref="D10:D11"/>
    <mergeCell ref="C10:C11"/>
    <mergeCell ref="A18:A20"/>
    <mergeCell ref="A1:H1"/>
    <mergeCell ref="A10:A11"/>
    <mergeCell ref="B10:B11"/>
    <mergeCell ref="B7:B9"/>
    <mergeCell ref="C4:C6"/>
    <mergeCell ref="A4:A6"/>
    <mergeCell ref="B29:D29"/>
    <mergeCell ref="B27:D27"/>
    <mergeCell ref="B28:D28"/>
    <mergeCell ref="C18:C20"/>
    <mergeCell ref="D18:D20"/>
    <mergeCell ref="D4:D6"/>
    <mergeCell ref="B26:D26"/>
    <mergeCell ref="A24:H24"/>
    <mergeCell ref="B18:B20"/>
    <mergeCell ref="C7:C9"/>
  </mergeCells>
  <printOptions/>
  <pageMargins left="1.17" right="0.16" top="0.7480314960629921" bottom="0.7480314960629921" header="0.31496062992125984" footer="0.31496062992125984"/>
  <pageSetup orientation="landscape" scale="9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zoomScale="120" zoomScaleNormal="120" workbookViewId="0" topLeftCell="A1">
      <pane xSplit="2" ySplit="2" topLeftCell="C30" activePane="bottomRight" state="frozen"/>
      <selection pane="topLeft" activeCell="A1" sqref="A1"/>
      <selection pane="topRight" activeCell="G1" sqref="G1"/>
      <selection pane="bottomLeft" activeCell="A5" sqref="A5"/>
      <selection pane="bottomRight" activeCell="J4" sqref="J4"/>
    </sheetView>
  </sheetViews>
  <sheetFormatPr defaultColWidth="11.421875" defaultRowHeight="15"/>
  <cols>
    <col min="1" max="1" width="36.421875" style="36" customWidth="1"/>
    <col min="2" max="2" width="10.00390625" style="36" customWidth="1"/>
    <col min="3" max="3" width="8.57421875" style="58" customWidth="1"/>
    <col min="4" max="4" width="10.00390625" style="61" customWidth="1"/>
    <col min="5" max="5" width="23.8515625" style="58" customWidth="1"/>
    <col min="6" max="6" width="17.140625" style="58" bestFit="1" customWidth="1"/>
    <col min="7" max="7" width="10.00390625" style="59" customWidth="1"/>
    <col min="8" max="8" width="11.421875" style="60" customWidth="1"/>
    <col min="9" max="9" width="14.421875" style="60" bestFit="1" customWidth="1"/>
    <col min="10" max="10" width="11.421875" style="36" customWidth="1"/>
    <col min="11" max="16384" width="11.421875" style="36" customWidth="1"/>
  </cols>
  <sheetData>
    <row r="1" spans="1:9" ht="30" customHeight="1">
      <c r="A1" s="136" t="s">
        <v>74</v>
      </c>
      <c r="B1" s="136"/>
      <c r="C1" s="136"/>
      <c r="D1" s="136"/>
      <c r="E1" s="136"/>
      <c r="F1" s="136"/>
      <c r="G1" s="136"/>
      <c r="H1" s="136"/>
      <c r="I1" s="137"/>
    </row>
    <row r="2" spans="1:9" ht="24" customHeight="1">
      <c r="A2" s="53" t="s">
        <v>60</v>
      </c>
      <c r="B2" s="53" t="s">
        <v>7</v>
      </c>
      <c r="C2" s="53" t="s">
        <v>11</v>
      </c>
      <c r="D2" s="66" t="s">
        <v>8</v>
      </c>
      <c r="E2" s="67" t="s">
        <v>0</v>
      </c>
      <c r="F2" s="68" t="s">
        <v>71</v>
      </c>
      <c r="G2" s="69" t="s">
        <v>4</v>
      </c>
      <c r="H2" s="54" t="s">
        <v>43</v>
      </c>
      <c r="I2" s="54" t="s">
        <v>42</v>
      </c>
    </row>
    <row r="3" spans="1:25" s="56" customFormat="1" ht="37.5" customHeight="1">
      <c r="A3" s="70" t="s">
        <v>26</v>
      </c>
      <c r="B3" s="52">
        <v>0.1</v>
      </c>
      <c r="C3" s="32">
        <f>+G3</f>
        <v>0</v>
      </c>
      <c r="D3" s="32">
        <f>+C3*B3</f>
        <v>0</v>
      </c>
      <c r="E3" s="71" t="s">
        <v>22</v>
      </c>
      <c r="F3" s="71">
        <v>1</v>
      </c>
      <c r="G3" s="55"/>
      <c r="H3" s="10">
        <f>+G3*0.19</f>
        <v>0</v>
      </c>
      <c r="I3" s="97">
        <f>+H3+G3</f>
        <v>0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s="56" customFormat="1" ht="62.25" customHeight="1">
      <c r="A4" s="70" t="s">
        <v>27</v>
      </c>
      <c r="B4" s="52">
        <v>0.1</v>
      </c>
      <c r="C4" s="32">
        <f>+G4</f>
        <v>0</v>
      </c>
      <c r="D4" s="32">
        <f>+C4*B4</f>
        <v>0</v>
      </c>
      <c r="E4" s="72" t="s">
        <v>61</v>
      </c>
      <c r="F4" s="71">
        <v>1</v>
      </c>
      <c r="G4" s="55"/>
      <c r="H4" s="10">
        <f aca="true" t="shared" si="0" ref="H4:H30">+G4*0.19</f>
        <v>0</v>
      </c>
      <c r="I4" s="85">
        <f aca="true" t="shared" si="1" ref="I4:I30">+H4+G4</f>
        <v>0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s="51" customFormat="1" ht="54.75" customHeight="1">
      <c r="A5" s="70" t="s">
        <v>28</v>
      </c>
      <c r="B5" s="52">
        <v>0.05</v>
      </c>
      <c r="C5" s="63">
        <f>+G5</f>
        <v>0</v>
      </c>
      <c r="D5" s="63">
        <f>+C5*B5</f>
        <v>0</v>
      </c>
      <c r="E5" s="71" t="s">
        <v>33</v>
      </c>
      <c r="F5" s="71">
        <v>1</v>
      </c>
      <c r="G5" s="62"/>
      <c r="H5" s="10">
        <f t="shared" si="0"/>
        <v>0</v>
      </c>
      <c r="I5" s="85">
        <f t="shared" si="1"/>
        <v>0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9" ht="51" customHeight="1">
      <c r="A6" s="73" t="s">
        <v>37</v>
      </c>
      <c r="B6" s="52">
        <v>0.1</v>
      </c>
      <c r="C6" s="63">
        <f>+G6</f>
        <v>0</v>
      </c>
      <c r="D6" s="63">
        <f>+C6*B6</f>
        <v>0</v>
      </c>
      <c r="E6" s="52" t="s">
        <v>13</v>
      </c>
      <c r="F6" s="28">
        <v>1</v>
      </c>
      <c r="G6" s="57"/>
      <c r="H6" s="10">
        <f t="shared" si="0"/>
        <v>0</v>
      </c>
      <c r="I6" s="85">
        <f t="shared" si="1"/>
        <v>0</v>
      </c>
    </row>
    <row r="7" spans="1:9" ht="51" customHeight="1">
      <c r="A7" s="73" t="s">
        <v>29</v>
      </c>
      <c r="B7" s="52">
        <v>0.1</v>
      </c>
      <c r="C7" s="63">
        <f>+G7</f>
        <v>0</v>
      </c>
      <c r="D7" s="63">
        <f>+C7*B7</f>
        <v>0</v>
      </c>
      <c r="E7" s="52" t="s">
        <v>33</v>
      </c>
      <c r="F7" s="28">
        <v>1</v>
      </c>
      <c r="G7" s="57"/>
      <c r="H7" s="10">
        <f t="shared" si="0"/>
        <v>0</v>
      </c>
      <c r="I7" s="85">
        <f t="shared" si="1"/>
        <v>0</v>
      </c>
    </row>
    <row r="8" spans="1:9" ht="32.25" customHeight="1">
      <c r="A8" s="130" t="s">
        <v>62</v>
      </c>
      <c r="B8" s="113">
        <v>0.05</v>
      </c>
      <c r="C8" s="138" t="e">
        <f>+AVERAGE(G8:G11)</f>
        <v>#DIV/0!</v>
      </c>
      <c r="D8" s="103" t="e">
        <f>+C8*$B$12</f>
        <v>#DIV/0!</v>
      </c>
      <c r="E8" s="113" t="s">
        <v>38</v>
      </c>
      <c r="F8" s="28">
        <v>100</v>
      </c>
      <c r="G8" s="57"/>
      <c r="H8" s="10">
        <f>+G8*0.19</f>
        <v>0</v>
      </c>
      <c r="I8" s="85">
        <f>+H8+G8</f>
        <v>0</v>
      </c>
    </row>
    <row r="9" spans="1:9" ht="27" customHeight="1">
      <c r="A9" s="131"/>
      <c r="B9" s="114"/>
      <c r="C9" s="139"/>
      <c r="D9" s="104"/>
      <c r="E9" s="114"/>
      <c r="F9" s="28">
        <v>300</v>
      </c>
      <c r="G9" s="57"/>
      <c r="H9" s="10">
        <f t="shared" si="0"/>
        <v>0</v>
      </c>
      <c r="I9" s="85">
        <f t="shared" si="1"/>
        <v>0</v>
      </c>
    </row>
    <row r="10" spans="1:9" ht="26.25" customHeight="1">
      <c r="A10" s="131"/>
      <c r="B10" s="114"/>
      <c r="C10" s="139"/>
      <c r="D10" s="104"/>
      <c r="E10" s="114"/>
      <c r="F10" s="28">
        <v>500</v>
      </c>
      <c r="G10" s="57"/>
      <c r="H10" s="10">
        <f t="shared" si="0"/>
        <v>0</v>
      </c>
      <c r="I10" s="85">
        <f t="shared" si="1"/>
        <v>0</v>
      </c>
    </row>
    <row r="11" spans="1:9" ht="23.25" customHeight="1">
      <c r="A11" s="132"/>
      <c r="B11" s="133"/>
      <c r="C11" s="140"/>
      <c r="D11" s="141"/>
      <c r="E11" s="133"/>
      <c r="F11" s="28">
        <v>1000</v>
      </c>
      <c r="G11" s="57"/>
      <c r="H11" s="10">
        <f t="shared" si="0"/>
        <v>0</v>
      </c>
      <c r="I11" s="85">
        <f t="shared" si="1"/>
        <v>0</v>
      </c>
    </row>
    <row r="12" spans="1:9" ht="38.25" customHeight="1">
      <c r="A12" s="130" t="s">
        <v>12</v>
      </c>
      <c r="B12" s="113">
        <v>0.1</v>
      </c>
      <c r="C12" s="138" t="e">
        <f>+AVERAGE(G12:G15)</f>
        <v>#DIV/0!</v>
      </c>
      <c r="D12" s="103" t="e">
        <f>+C12*$B$12</f>
        <v>#DIV/0!</v>
      </c>
      <c r="E12" s="113" t="s">
        <v>38</v>
      </c>
      <c r="F12" s="28">
        <v>100</v>
      </c>
      <c r="G12" s="57"/>
      <c r="H12" s="10">
        <f t="shared" si="0"/>
        <v>0</v>
      </c>
      <c r="I12" s="85">
        <f t="shared" si="1"/>
        <v>0</v>
      </c>
    </row>
    <row r="13" spans="1:9" ht="16.5" customHeight="1">
      <c r="A13" s="131"/>
      <c r="B13" s="114"/>
      <c r="C13" s="139"/>
      <c r="D13" s="104"/>
      <c r="E13" s="114"/>
      <c r="F13" s="28">
        <v>300</v>
      </c>
      <c r="G13" s="57"/>
      <c r="H13" s="10">
        <f t="shared" si="0"/>
        <v>0</v>
      </c>
      <c r="I13" s="85">
        <f t="shared" si="1"/>
        <v>0</v>
      </c>
    </row>
    <row r="14" spans="1:9" ht="16.5" customHeight="1">
      <c r="A14" s="131"/>
      <c r="B14" s="114"/>
      <c r="C14" s="139"/>
      <c r="D14" s="104"/>
      <c r="E14" s="114"/>
      <c r="F14" s="28">
        <v>500</v>
      </c>
      <c r="G14" s="57"/>
      <c r="H14" s="10">
        <f t="shared" si="0"/>
        <v>0</v>
      </c>
      <c r="I14" s="85">
        <f t="shared" si="1"/>
        <v>0</v>
      </c>
    </row>
    <row r="15" spans="1:9" ht="16.5" customHeight="1">
      <c r="A15" s="132"/>
      <c r="B15" s="133"/>
      <c r="C15" s="140"/>
      <c r="D15" s="141"/>
      <c r="E15" s="133"/>
      <c r="F15" s="28">
        <v>1000</v>
      </c>
      <c r="G15" s="57"/>
      <c r="H15" s="10">
        <f t="shared" si="0"/>
        <v>0</v>
      </c>
      <c r="I15" s="85">
        <f t="shared" si="1"/>
        <v>0</v>
      </c>
    </row>
    <row r="16" spans="1:9" ht="16.5" customHeight="1">
      <c r="A16" s="145" t="s">
        <v>32</v>
      </c>
      <c r="B16" s="107">
        <v>0.05</v>
      </c>
      <c r="C16" s="134" t="e">
        <f>+AVERAGE(G16:G18)</f>
        <v>#DIV/0!</v>
      </c>
      <c r="D16" s="134" t="e">
        <f>+C16*$B$18</f>
        <v>#DIV/0!</v>
      </c>
      <c r="E16" s="135" t="s">
        <v>38</v>
      </c>
      <c r="F16" s="75">
        <v>10</v>
      </c>
      <c r="G16" s="76"/>
      <c r="H16" s="10">
        <f t="shared" si="0"/>
        <v>0</v>
      </c>
      <c r="I16" s="85">
        <f t="shared" si="1"/>
        <v>0</v>
      </c>
    </row>
    <row r="17" spans="1:9" ht="16.5" customHeight="1">
      <c r="A17" s="145"/>
      <c r="B17" s="107"/>
      <c r="C17" s="134"/>
      <c r="D17" s="134"/>
      <c r="E17" s="111"/>
      <c r="F17" s="75">
        <v>20</v>
      </c>
      <c r="G17" s="76"/>
      <c r="H17" s="10">
        <f t="shared" si="0"/>
        <v>0</v>
      </c>
      <c r="I17" s="85">
        <f t="shared" si="1"/>
        <v>0</v>
      </c>
    </row>
    <row r="18" spans="1:9" ht="16.5" customHeight="1">
      <c r="A18" s="145"/>
      <c r="B18" s="107"/>
      <c r="C18" s="134"/>
      <c r="D18" s="134"/>
      <c r="E18" s="111"/>
      <c r="F18" s="77">
        <v>50</v>
      </c>
      <c r="G18" s="76"/>
      <c r="H18" s="10">
        <f t="shared" si="0"/>
        <v>0</v>
      </c>
      <c r="I18" s="85">
        <f t="shared" si="1"/>
        <v>0</v>
      </c>
    </row>
    <row r="19" spans="1:9" ht="35.25" customHeight="1">
      <c r="A19" s="130" t="s">
        <v>31</v>
      </c>
      <c r="B19" s="113">
        <v>0.05</v>
      </c>
      <c r="C19" s="113" t="e">
        <f>+AVERAGE(G19:G21)</f>
        <v>#DIV/0!</v>
      </c>
      <c r="D19" s="113" t="e">
        <f>+C19*B19</f>
        <v>#DIV/0!</v>
      </c>
      <c r="E19" s="113" t="s">
        <v>38</v>
      </c>
      <c r="F19" s="56" t="s">
        <v>63</v>
      </c>
      <c r="G19" s="57"/>
      <c r="H19" s="10">
        <f t="shared" si="0"/>
        <v>0</v>
      </c>
      <c r="I19" s="85">
        <f t="shared" si="1"/>
        <v>0</v>
      </c>
    </row>
    <row r="20" spans="1:9" ht="29.25" customHeight="1">
      <c r="A20" s="131"/>
      <c r="B20" s="114"/>
      <c r="C20" s="114"/>
      <c r="D20" s="114"/>
      <c r="E20" s="114"/>
      <c r="F20" s="56" t="s">
        <v>64</v>
      </c>
      <c r="G20" s="57"/>
      <c r="H20" s="10">
        <f t="shared" si="0"/>
        <v>0</v>
      </c>
      <c r="I20" s="85">
        <f t="shared" si="1"/>
        <v>0</v>
      </c>
    </row>
    <row r="21" spans="1:9" ht="25.5" customHeight="1">
      <c r="A21" s="132"/>
      <c r="B21" s="133"/>
      <c r="C21" s="133"/>
      <c r="D21" s="133"/>
      <c r="E21" s="133"/>
      <c r="F21" s="56" t="s">
        <v>65</v>
      </c>
      <c r="G21" s="57"/>
      <c r="H21" s="10">
        <f t="shared" si="0"/>
        <v>0</v>
      </c>
      <c r="I21" s="85">
        <f t="shared" si="1"/>
        <v>0</v>
      </c>
    </row>
    <row r="22" spans="1:9" ht="19.5" customHeight="1">
      <c r="A22" s="130" t="s">
        <v>1</v>
      </c>
      <c r="B22" s="113">
        <v>0.05</v>
      </c>
      <c r="C22" s="113" t="e">
        <f>+AVERAGE(G22:G24)</f>
        <v>#DIV/0!</v>
      </c>
      <c r="D22" s="113" t="e">
        <f>+C22*$B$22</f>
        <v>#DIV/0!</v>
      </c>
      <c r="E22" s="113" t="s">
        <v>2</v>
      </c>
      <c r="F22" s="28" t="s">
        <v>3</v>
      </c>
      <c r="G22" s="57"/>
      <c r="H22" s="10">
        <f t="shared" si="0"/>
        <v>0</v>
      </c>
      <c r="I22" s="85">
        <f t="shared" si="1"/>
        <v>0</v>
      </c>
    </row>
    <row r="23" spans="1:9" ht="19.5" customHeight="1">
      <c r="A23" s="131"/>
      <c r="B23" s="114"/>
      <c r="C23" s="114"/>
      <c r="D23" s="114"/>
      <c r="E23" s="114"/>
      <c r="F23" s="28" t="s">
        <v>66</v>
      </c>
      <c r="G23" s="57"/>
      <c r="H23" s="10">
        <f t="shared" si="0"/>
        <v>0</v>
      </c>
      <c r="I23" s="85">
        <f t="shared" si="1"/>
        <v>0</v>
      </c>
    </row>
    <row r="24" spans="1:9" ht="19.5" customHeight="1">
      <c r="A24" s="132"/>
      <c r="B24" s="133"/>
      <c r="C24" s="133"/>
      <c r="D24" s="133"/>
      <c r="E24" s="133"/>
      <c r="F24" s="28" t="s">
        <v>67</v>
      </c>
      <c r="G24" s="57"/>
      <c r="H24" s="10">
        <f t="shared" si="0"/>
        <v>0</v>
      </c>
      <c r="I24" s="85">
        <f t="shared" si="1"/>
        <v>0</v>
      </c>
    </row>
    <row r="25" spans="1:9" ht="51" customHeight="1">
      <c r="A25" s="130" t="s">
        <v>40</v>
      </c>
      <c r="B25" s="113">
        <v>0.05</v>
      </c>
      <c r="C25" s="113" t="e">
        <f>+AVERAGE(G25,G26)</f>
        <v>#DIV/0!</v>
      </c>
      <c r="D25" s="113" t="e">
        <f>+C25*B25</f>
        <v>#DIV/0!</v>
      </c>
      <c r="E25" s="113" t="s">
        <v>22</v>
      </c>
      <c r="F25" s="56" t="s">
        <v>68</v>
      </c>
      <c r="G25" s="57"/>
      <c r="H25" s="10">
        <f t="shared" si="0"/>
        <v>0</v>
      </c>
      <c r="I25" s="85">
        <f t="shared" si="1"/>
        <v>0</v>
      </c>
    </row>
    <row r="26" spans="1:9" ht="51" customHeight="1">
      <c r="A26" s="131"/>
      <c r="B26" s="133"/>
      <c r="C26" s="133"/>
      <c r="D26" s="133"/>
      <c r="E26" s="133"/>
      <c r="F26" s="56" t="s">
        <v>69</v>
      </c>
      <c r="G26" s="57"/>
      <c r="H26" s="10">
        <f t="shared" si="0"/>
        <v>0</v>
      </c>
      <c r="I26" s="85">
        <f t="shared" si="1"/>
        <v>0</v>
      </c>
    </row>
    <row r="27" spans="1:9" ht="51" customHeight="1">
      <c r="A27" s="96" t="s">
        <v>98</v>
      </c>
      <c r="B27" s="94">
        <v>0.05</v>
      </c>
      <c r="C27" s="74">
        <f>+G27</f>
        <v>0</v>
      </c>
      <c r="D27" s="32">
        <f>+C27*B27</f>
        <v>0</v>
      </c>
      <c r="E27" s="52" t="s">
        <v>70</v>
      </c>
      <c r="F27" s="28">
        <v>1</v>
      </c>
      <c r="G27" s="57"/>
      <c r="H27" s="10">
        <f t="shared" si="0"/>
        <v>0</v>
      </c>
      <c r="I27" s="85">
        <f t="shared" si="1"/>
        <v>0</v>
      </c>
    </row>
    <row r="28" spans="1:9" ht="51" customHeight="1">
      <c r="A28" s="96" t="s">
        <v>99</v>
      </c>
      <c r="B28" s="94">
        <v>0.05</v>
      </c>
      <c r="C28" s="74">
        <f>+G28</f>
        <v>0</v>
      </c>
      <c r="D28" s="32">
        <f>+C28*B28</f>
        <v>0</v>
      </c>
      <c r="E28" s="52" t="s">
        <v>70</v>
      </c>
      <c r="F28" s="28">
        <v>1</v>
      </c>
      <c r="G28" s="57"/>
      <c r="H28" s="10">
        <f t="shared" si="0"/>
        <v>0</v>
      </c>
      <c r="I28" s="85">
        <f t="shared" si="1"/>
        <v>0</v>
      </c>
    </row>
    <row r="29" spans="1:9" ht="51" customHeight="1">
      <c r="A29" s="96" t="s">
        <v>100</v>
      </c>
      <c r="B29" s="94">
        <v>0.05</v>
      </c>
      <c r="C29" s="74">
        <f>+G29</f>
        <v>0</v>
      </c>
      <c r="D29" s="32">
        <f>+C29*B29</f>
        <v>0</v>
      </c>
      <c r="E29" s="52" t="s">
        <v>70</v>
      </c>
      <c r="F29" s="28">
        <v>1</v>
      </c>
      <c r="G29" s="57"/>
      <c r="H29" s="10">
        <f t="shared" si="0"/>
        <v>0</v>
      </c>
      <c r="I29" s="85">
        <f t="shared" si="1"/>
        <v>0</v>
      </c>
    </row>
    <row r="30" spans="1:9" ht="51" customHeight="1">
      <c r="A30" s="96" t="s">
        <v>101</v>
      </c>
      <c r="B30" s="94">
        <v>0.05</v>
      </c>
      <c r="C30" s="74">
        <f>+G30</f>
        <v>0</v>
      </c>
      <c r="D30" s="32">
        <f>+C30*B30</f>
        <v>0</v>
      </c>
      <c r="E30" s="52" t="s">
        <v>70</v>
      </c>
      <c r="F30" s="28">
        <v>1</v>
      </c>
      <c r="G30" s="57"/>
      <c r="H30" s="10">
        <f t="shared" si="0"/>
        <v>0</v>
      </c>
      <c r="I30" s="85">
        <f t="shared" si="1"/>
        <v>0</v>
      </c>
    </row>
    <row r="31" spans="1:9" ht="22.5" customHeight="1">
      <c r="A31" s="95" t="s">
        <v>9</v>
      </c>
      <c r="B31" s="78">
        <f>SUM(B3:B30)</f>
        <v>1.0000000000000002</v>
      </c>
      <c r="C31" s="79" t="e">
        <f>+SUM(C6:C26)</f>
        <v>#DIV/0!</v>
      </c>
      <c r="D31" s="80" t="e">
        <f>+SUM(D6:D26)</f>
        <v>#DIV/0!</v>
      </c>
      <c r="E31" s="52"/>
      <c r="F31" s="28"/>
      <c r="G31" s="57"/>
      <c r="H31" s="10"/>
      <c r="I31" s="11"/>
    </row>
    <row r="33" spans="1:5" ht="37.5" customHeight="1">
      <c r="A33" s="143" t="s">
        <v>102</v>
      </c>
      <c r="B33" s="144"/>
      <c r="C33" s="144"/>
      <c r="D33" s="144"/>
      <c r="E33" s="144"/>
    </row>
    <row r="36" spans="1:4" ht="15" thickBot="1">
      <c r="A36" s="27" t="s">
        <v>16</v>
      </c>
      <c r="B36" s="110"/>
      <c r="C36" s="110"/>
      <c r="D36" s="110"/>
    </row>
    <row r="37" spans="1:4" ht="15" thickBot="1">
      <c r="A37" s="27" t="s">
        <v>17</v>
      </c>
      <c r="B37" s="142"/>
      <c r="C37" s="142"/>
      <c r="D37" s="142"/>
    </row>
    <row r="38" spans="1:4" ht="15" thickBot="1">
      <c r="A38" s="27" t="s">
        <v>19</v>
      </c>
      <c r="B38" s="142"/>
      <c r="C38" s="142"/>
      <c r="D38" s="142"/>
    </row>
    <row r="39" spans="1:4" ht="15" thickBot="1">
      <c r="A39" s="27" t="s">
        <v>18</v>
      </c>
      <c r="B39" s="142"/>
      <c r="C39" s="142"/>
      <c r="D39" s="142"/>
    </row>
    <row r="40" spans="1:4" ht="15" thickBot="1">
      <c r="A40" s="27" t="s">
        <v>21</v>
      </c>
      <c r="B40" s="142"/>
      <c r="C40" s="142"/>
      <c r="D40" s="142"/>
    </row>
  </sheetData>
  <sheetProtection/>
  <mergeCells count="37">
    <mergeCell ref="E8:E11"/>
    <mergeCell ref="A16:A18"/>
    <mergeCell ref="B16:B18"/>
    <mergeCell ref="B40:D40"/>
    <mergeCell ref="B37:D37"/>
    <mergeCell ref="B38:D38"/>
    <mergeCell ref="B39:D39"/>
    <mergeCell ref="B36:D36"/>
    <mergeCell ref="A33:E33"/>
    <mergeCell ref="A1:I1"/>
    <mergeCell ref="A12:A15"/>
    <mergeCell ref="B12:B15"/>
    <mergeCell ref="C12:C15"/>
    <mergeCell ref="D12:D15"/>
    <mergeCell ref="E12:E15"/>
    <mergeCell ref="A8:A11"/>
    <mergeCell ref="B8:B11"/>
    <mergeCell ref="C8:C11"/>
    <mergeCell ref="D8:D11"/>
    <mergeCell ref="C16:C18"/>
    <mergeCell ref="D16:D18"/>
    <mergeCell ref="E16:E18"/>
    <mergeCell ref="A19:A21"/>
    <mergeCell ref="B19:B21"/>
    <mergeCell ref="C19:C21"/>
    <mergeCell ref="D19:D21"/>
    <mergeCell ref="E19:E21"/>
    <mergeCell ref="A22:A24"/>
    <mergeCell ref="A25:A26"/>
    <mergeCell ref="B22:B24"/>
    <mergeCell ref="C22:C24"/>
    <mergeCell ref="D22:D24"/>
    <mergeCell ref="E22:E24"/>
    <mergeCell ref="B25:B26"/>
    <mergeCell ref="C25:C26"/>
    <mergeCell ref="D25:D26"/>
    <mergeCell ref="E25:E26"/>
  </mergeCells>
  <printOptions/>
  <pageMargins left="1.35" right="0.16" top="0.35433070866141736" bottom="0.7480314960629921" header="0.31496062992125984" footer="0.31496062992125984"/>
  <pageSetup orientation="landscape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liliana.delgado</dc:creator>
  <cp:keywords/>
  <dc:description/>
  <cp:lastModifiedBy>demarulanda</cp:lastModifiedBy>
  <cp:lastPrinted>2022-05-09T14:47:57Z</cp:lastPrinted>
  <dcterms:created xsi:type="dcterms:W3CDTF">2010-08-16T16:09:52Z</dcterms:created>
  <dcterms:modified xsi:type="dcterms:W3CDTF">2022-05-09T16:07:28Z</dcterms:modified>
  <cp:category/>
  <cp:version/>
  <cp:contentType/>
  <cp:contentStatus/>
</cp:coreProperties>
</file>