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activeTab="0"/>
  </bookViews>
  <sheets>
    <sheet name="ANEXO 8" sheetId="1" r:id="rId1"/>
    <sheet name="ANEXO 9" sheetId="2" r:id="rId2"/>
    <sheet name="ANEXO 10" sheetId="3" r:id="rId3"/>
  </sheets>
  <definedNames>
    <definedName name="_xlnm.Print_Area" localSheetId="0">'ANEXO 8'!$A$1:$H$19</definedName>
    <definedName name="_xlnm.Print_Titles" localSheetId="2">'ANEXO 10'!$4:$5</definedName>
    <definedName name="_xlnm.Print_Titles" localSheetId="0">'ANEXO 8'!$4:$5</definedName>
    <definedName name="_xlnm.Print_Titles" localSheetId="1">'ANEXO 9'!$4:$5</definedName>
  </definedNames>
  <calcPr fullCalcOnLoad="1"/>
</workbook>
</file>

<file path=xl/sharedStrings.xml><?xml version="1.0" encoding="utf-8"?>
<sst xmlns="http://schemas.openxmlformats.org/spreadsheetml/2006/main" count="82" uniqueCount="68">
  <si>
    <t>CARACTERISTICA</t>
  </si>
  <si>
    <t>Alquiler de plantas eléctricas</t>
  </si>
  <si>
    <t>Que incluya transporte, instalación y combustible</t>
  </si>
  <si>
    <t>100 kilovatios</t>
  </si>
  <si>
    <t>VALOR 
UNITARIO</t>
  </si>
  <si>
    <t>Hibratación (Botella de agua de 420 ml)</t>
  </si>
  <si>
    <t>Porcentaje</t>
  </si>
  <si>
    <t>Vl Total Promedio</t>
  </si>
  <si>
    <t>TOTAL</t>
  </si>
  <si>
    <t>Vl Total 
Promedio</t>
  </si>
  <si>
    <t>Valor 
Promedio</t>
  </si>
  <si>
    <t>Alquiler de silletería  vestida</t>
  </si>
  <si>
    <t>Valor 
Promedio Antes de IVA</t>
  </si>
  <si>
    <t>Vl Total 
Promedio Ponderado</t>
  </si>
  <si>
    <t>DESCRIPCIÓN . (VALOR POR 1 HORA).</t>
  </si>
  <si>
    <t>Precio Unitario</t>
  </si>
  <si>
    <t>Wrap de jamon y queso (300 gr) acompañado con Jugo Natural de minimo 200 ML</t>
  </si>
  <si>
    <t>Sonido: 5.000 Vatios, consola de audio,  2 micrófonos inalámbricos, reproductor de CD y DJ</t>
  </si>
  <si>
    <t>Sanduche de pernil (pan tracidional 220 gr) con minimo dos vegetales y dos salsas, acompañado con Jugo Natural de minimo 200 ML.</t>
  </si>
  <si>
    <t>RANGOS DE PERSONAS QUE PRESTAN EL SERVICIO</t>
  </si>
  <si>
    <t>Cabina autoamplificada con bluetooth recargable con microfono y control</t>
  </si>
  <si>
    <t>Precio Unitario.
Que incluya transporte, entrega y recogida.</t>
  </si>
  <si>
    <t>Cantidad de productos</t>
  </si>
  <si>
    <t>VALOR 
CON IPOCONSUMO</t>
  </si>
  <si>
    <t>IVA (19%)</t>
  </si>
  <si>
    <t xml:space="preserve">VALOR 
POR UNIDAD </t>
  </si>
  <si>
    <t>Precio por cada Refrigerio 
(1 harina de 80 gr - bebida de minimo  200ml  Coca Cola o Postobon)
Referencia (Palito de queso, pasteles dulces o salados, Croissant)</t>
  </si>
  <si>
    <t>IPOCONSUMO
 (8%)</t>
  </si>
  <si>
    <t>Precio Unitario.
Que incluya transporte, Montaje y desmontaje.</t>
  </si>
  <si>
    <t xml:space="preserve">Alquiler de silletería </t>
  </si>
  <si>
    <t>200 kilovatios</t>
  </si>
  <si>
    <t>300 kilovatios</t>
  </si>
  <si>
    <t>Precio por cada servicio hasta 5 horas</t>
  </si>
  <si>
    <t>CANTIDAD</t>
  </si>
  <si>
    <t>Caja navideña (Hojuela 20 gr, buñuelo 30 gr y natilla de 100 gr), acompañada de una bebida gaseosa de mínimo  350ml)</t>
  </si>
  <si>
    <t>Transporte de Material Publicitario de instalaciones de Lotería de Medellín a diferentes lugares del Área Metropolitana de Medellín, con una disponibilidad de servicio hasta de 5 horas</t>
  </si>
  <si>
    <t>Transporte de Material Publicitario de instalaciones de Lotería de Medellín a un Municipio cercano - Máximo 50 km de Medellín, con una disponibilidad de servicio hasta 5 horas</t>
  </si>
  <si>
    <t>Transporte de personal (Capacidad mínima de 10 personas) en el Área Metropolitana de Medellín con una disponibilidad de servicio hasta 5 horas</t>
  </si>
  <si>
    <t>Transporte personal (Capacidad mínima de 10 personas) Municipios cercanos - Máximo 50 km de Medellín con una disponibilidad de servicio hasta 5 horas</t>
  </si>
  <si>
    <t xml:space="preserve">DESCRIPCION </t>
  </si>
  <si>
    <t>VALOR
 CON IVA</t>
  </si>
  <si>
    <t>VALOR 
CON IVA</t>
  </si>
  <si>
    <t>Chococono de minimo 90gr</t>
  </si>
  <si>
    <t xml:space="preserve"> Hamburguesa de carne 100% res de 125gr, con minimo dos vegetales y dos salsas, acompañado con bebida gaseosa de mínimo  400ml</t>
  </si>
  <si>
    <t>Wrap Pechuga de Pollo Desmechada, Queso Mozzrella + papas chips + jugo natural en botella de vidrio empacando en caja de carton</t>
  </si>
  <si>
    <t>Pantalla Led 3p  4x3</t>
  </si>
  <si>
    <t>Alquiler de Carpa zona exterior pagoda de color 6x6</t>
  </si>
  <si>
    <t>Precio Unitario.
Que incluya transporte, instalacion, entrega y recogida.</t>
  </si>
  <si>
    <t>Alquiler de Mesas tipo tablon o mesa redonda  para minimo 8 con mantel y sobremantel</t>
  </si>
  <si>
    <t>Paquete de crispeta de 50gr, debe incluir carro de preparacion de las misma y operaria</t>
  </si>
  <si>
    <t>MATERIALES Y BIENES PARA REALIZAR DISTINTAS ACTIVIDADES COMERCIALES</t>
  </si>
  <si>
    <t>SERVICIO DE ALIMENTACIÓN PARA REALIZAR DISTINTAS ACTIVIDADES COMERCIALES</t>
  </si>
  <si>
    <r>
      <t xml:space="preserve">Supervisor para activaciones estaticas y con movimiento a maximo 5 km.
Actividades Principales:  </t>
    </r>
    <r>
      <rPr>
        <sz val="9"/>
        <rFont val="Arial"/>
        <family val="2"/>
      </rPr>
      <t>supervisión de  Montaje y Desmontaje de eventos, sera la persona encargada de manejar y custodiar el reacudo de las ventas de los productos de la Entidad.</t>
    </r>
  </si>
  <si>
    <r>
      <rPr>
        <b/>
        <sz val="9"/>
        <rFont val="Arial"/>
        <family val="2"/>
      </rPr>
      <t>Promotora AAA</t>
    </r>
    <r>
      <rPr>
        <sz val="9"/>
        <rFont val="Arial"/>
        <family val="2"/>
      </rPr>
      <t xml:space="preserve"> para eventosy  activaciones estaticas y con movimiento a maximo 5 km.
</t>
    </r>
    <r>
      <rPr>
        <b/>
        <sz val="9"/>
        <rFont val="Arial"/>
        <family val="2"/>
      </rPr>
      <t xml:space="preserve">Actividades Principales:   </t>
    </r>
    <r>
      <rPr>
        <sz val="9"/>
        <rFont val="Arial"/>
        <family val="2"/>
      </rPr>
      <t xml:space="preserve">Venta de Loteria, entrega de Material POP, brindar información a clientes sobre la actividad que se este realizando
</t>
    </r>
  </si>
  <si>
    <r>
      <rPr>
        <b/>
        <sz val="9"/>
        <rFont val="Arial"/>
        <family val="2"/>
      </rPr>
      <t>Grupo circense con instrumentos musicales</t>
    </r>
    <r>
      <rPr>
        <sz val="9"/>
        <rFont val="Arial"/>
        <family val="2"/>
      </rPr>
      <t xml:space="preserve"> (minimo 5 integrantes) para activaciones estaticas y con movimiento a maximo 5 km.</t>
    </r>
  </si>
  <si>
    <r>
      <rPr>
        <b/>
        <sz val="9"/>
        <rFont val="Arial"/>
        <family val="2"/>
      </rPr>
      <t>Grupo Musical - Chirimia</t>
    </r>
    <r>
      <rPr>
        <sz val="9"/>
        <rFont val="Arial"/>
        <family val="2"/>
      </rPr>
      <t xml:space="preserve"> de 3 integrantes para activaciones estaticas y con movimiento a maximo 5 km.</t>
    </r>
  </si>
  <si>
    <r>
      <rPr>
        <b/>
        <sz val="9"/>
        <rFont val="Arial"/>
        <family val="2"/>
      </rPr>
      <t xml:space="preserve">Grupo de trovadores </t>
    </r>
    <r>
      <rPr>
        <sz val="9"/>
        <rFont val="Arial"/>
        <family val="2"/>
      </rPr>
      <t>( 2 trovadores) para activaciones estaticas y con movimiento a maximo 5 km.</t>
    </r>
  </si>
  <si>
    <r>
      <rPr>
        <b/>
        <sz val="9"/>
        <rFont val="Arial"/>
        <family val="2"/>
      </rPr>
      <t>Grupo de teatro de hasta 5 integrantes:</t>
    </r>
    <r>
      <rPr>
        <sz val="9"/>
        <rFont val="Arial"/>
        <family val="2"/>
      </rPr>
      <t xml:space="preserve">  para activaciones estaticas y con movimiento a maximo 5 km.</t>
    </r>
  </si>
  <si>
    <t>SERVICIO DE PERSONAL DE APOYO PARA REALIZAR DISTINTAS ACTIVIDADES COMERCIALES</t>
  </si>
  <si>
    <r>
      <t xml:space="preserve">VALOR 
UNITARIO </t>
    </r>
    <r>
      <rPr>
        <b/>
        <i/>
        <u val="single"/>
        <sz val="8"/>
        <color indexed="10"/>
        <rFont val="Arial"/>
        <family val="2"/>
      </rPr>
      <t>(Por hora)</t>
    </r>
  </si>
  <si>
    <r>
      <rPr>
        <b/>
        <sz val="9"/>
        <rFont val="Arial"/>
        <family val="2"/>
      </rPr>
      <t xml:space="preserve">Presentador para eventos </t>
    </r>
    <r>
      <rPr>
        <sz val="9"/>
        <rFont val="Arial"/>
        <family val="2"/>
      </rPr>
      <t>protocolarios con experiencia de 1 año en eventos masivos, donde su experiencia sea presentacion de eventos masivos o protocolarios, y en la conduccion de television o radio en medios reconocidos</t>
    </r>
  </si>
  <si>
    <r>
      <rPr>
        <b/>
        <sz val="9"/>
        <rFont val="Arial"/>
        <family val="2"/>
      </rPr>
      <t>Personaje de temporada</t>
    </r>
    <r>
      <rPr>
        <sz val="9"/>
        <rFont val="Arial"/>
        <family val="2"/>
      </rPr>
      <t xml:space="preserve"> (feria de flores, navidad, hallowen)</t>
    </r>
  </si>
  <si>
    <r>
      <rPr>
        <b/>
        <i/>
        <sz val="9"/>
        <rFont val="Arial"/>
        <family val="2"/>
      </rPr>
      <t>Logistico Operativo</t>
    </r>
    <r>
      <rPr>
        <i/>
        <sz val="9"/>
        <rFont val="Arial"/>
        <family val="2"/>
      </rPr>
      <t xml:space="preserve"> , podran ser usados para activaciones estaticas y con movimiento a maximo 5 km. .
Actividades Principales: Montaje y Desmontaje de aventos, Carga de materia POP, Aseo, Volanteo, entrega de Material POP, empacar material POP, y brindar información</t>
    </r>
  </si>
  <si>
    <t>ANEXO 8</t>
  </si>
  <si>
    <t>Reproductor de musica desde smartphone/laptop/tablet por bluetooth con un alcance de hasta 10 metros.</t>
  </si>
  <si>
    <t>INVITACIÓN PÚBLICA N° 001 DE 2024
PRESTACIÓN DE SERVICIOS LOGÍSTICOS PARA EL SUMINISTRO DE ACTIVIDADES COMERCIALES QUE REALICE LA LOTERÍA DE MEDELLÍN.</t>
  </si>
  <si>
    <t>ANEXO 9</t>
  </si>
  <si>
    <t>ANEXO 10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</si>
</sst>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_ &quot;$&quot;\ * #,##0_ ;_ &quot;$&quot;\ * \-#,##0_ ;_ &quot;$&quot;\ * &quot;-&quot;??_ ;_ @_ "/>
    <numFmt numFmtId="188" formatCode="_(&quot;$&quot;\ * #,##0_);_(&quot;$&quot;\ * \(#,##0\);_(&quot;$&quot;\ * &quot;-&quot;??_);_(@_)"/>
    <numFmt numFmtId="189" formatCode="_(* #,##0_);_(* \(#,##0\);_(* &quot;-&quot;??_);_(@_)"/>
    <numFmt numFmtId="190" formatCode="_(* #,##0.0_);_(* \(#,##0.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&quot;$&quot;* #,##0_-;_-&quot;$&quot;* \(#,##0\)_-;_-&quot;$&quot;* &quot;-&quot;??;_-@_-"/>
    <numFmt numFmtId="196" formatCode="_(&quot;$&quot;\ * #,##0.0_);_(&quot;$&quot;\ * \(#,##0.0\);_(&quot;$&quot;\ * &quot;-&quot;??_);_(@_)"/>
    <numFmt numFmtId="197" formatCode="0.0"/>
    <numFmt numFmtId="198" formatCode="0.000"/>
    <numFmt numFmtId="199" formatCode="0.0000"/>
    <numFmt numFmtId="200" formatCode="#,##0.0"/>
    <numFmt numFmtId="201" formatCode="0.000000"/>
    <numFmt numFmtId="202" formatCode="0.00000"/>
    <numFmt numFmtId="203" formatCode="0.00000000"/>
    <numFmt numFmtId="204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u val="single"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9" fontId="50" fillId="0" borderId="0" xfId="58" applyFont="1" applyAlignment="1">
      <alignment/>
    </xf>
    <xf numFmtId="189" fontId="50" fillId="33" borderId="0" xfId="49" applyNumberFormat="1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3" fontId="51" fillId="0" borderId="0" xfId="49" applyNumberFormat="1" applyFont="1" applyAlignment="1">
      <alignment horizontal="center" vertical="center"/>
    </xf>
    <xf numFmtId="189" fontId="51" fillId="0" borderId="0" xfId="49" applyNumberFormat="1" applyFont="1" applyAlignment="1">
      <alignment horizontal="center"/>
    </xf>
    <xf numFmtId="0" fontId="4" fillId="33" borderId="11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9" fontId="4" fillId="33" borderId="13" xfId="58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51" fillId="0" borderId="0" xfId="49" applyNumberFormat="1" applyFont="1" applyAlignment="1">
      <alignment/>
    </xf>
    <xf numFmtId="3" fontId="2" fillId="33" borderId="11" xfId="51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/>
    </xf>
    <xf numFmtId="3" fontId="3" fillId="33" borderId="11" xfId="49" applyNumberFormat="1" applyFont="1" applyFill="1" applyBorder="1" applyAlignment="1">
      <alignment horizontal="center" vertical="center"/>
    </xf>
    <xf numFmtId="3" fontId="4" fillId="33" borderId="11" xfId="49" applyNumberFormat="1" applyFont="1" applyFill="1" applyBorder="1" applyAlignment="1">
      <alignment horizontal="center" vertical="center"/>
    </xf>
    <xf numFmtId="3" fontId="4" fillId="33" borderId="11" xfId="58" applyNumberFormat="1" applyFont="1" applyFill="1" applyBorder="1" applyAlignment="1">
      <alignment horizontal="center" vertical="center" wrapText="1"/>
    </xf>
    <xf numFmtId="189" fontId="50" fillId="0" borderId="0" xfId="49" applyNumberFormat="1" applyFont="1" applyAlignment="1">
      <alignment/>
    </xf>
    <xf numFmtId="189" fontId="51" fillId="0" borderId="0" xfId="49" applyNumberFormat="1" applyFont="1" applyAlignment="1">
      <alignment/>
    </xf>
    <xf numFmtId="0" fontId="5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189" fontId="4" fillId="33" borderId="11" xfId="49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9" fontId="4" fillId="33" borderId="11" xfId="58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9" fontId="3" fillId="13" borderId="11" xfId="58" applyFont="1" applyFill="1" applyBorder="1" applyAlignment="1">
      <alignment horizontal="center" vertical="center"/>
    </xf>
    <xf numFmtId="189" fontId="3" fillId="13" borderId="11" xfId="49" applyNumberFormat="1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vertical="center"/>
    </xf>
    <xf numFmtId="9" fontId="3" fillId="13" borderId="11" xfId="0" applyNumberFormat="1" applyFont="1" applyFill="1" applyBorder="1" applyAlignment="1">
      <alignment horizontal="center" vertical="center"/>
    </xf>
    <xf numFmtId="3" fontId="3" fillId="13" borderId="11" xfId="49" applyNumberFormat="1" applyFont="1" applyFill="1" applyBorder="1" applyAlignment="1">
      <alignment horizontal="center" vertical="center"/>
    </xf>
    <xf numFmtId="3" fontId="6" fillId="13" borderId="11" xfId="52" applyNumberFormat="1" applyFont="1" applyFill="1" applyBorder="1" applyAlignment="1">
      <alignment horizontal="center" vertical="center" wrapText="1"/>
    </xf>
    <xf numFmtId="3" fontId="6" fillId="13" borderId="11" xfId="49" applyNumberFormat="1" applyFont="1" applyFill="1" applyBorder="1" applyAlignment="1">
      <alignment horizontal="center" vertical="center"/>
    </xf>
    <xf numFmtId="3" fontId="6" fillId="13" borderId="11" xfId="49" applyNumberFormat="1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9" fontId="2" fillId="33" borderId="11" xfId="0" applyNumberFormat="1" applyFont="1" applyFill="1" applyBorder="1" applyAlignment="1">
      <alignment horizontal="center" vertical="center"/>
    </xf>
    <xf numFmtId="189" fontId="2" fillId="33" borderId="11" xfId="49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3" fontId="2" fillId="33" borderId="11" xfId="51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/>
    </xf>
    <xf numFmtId="189" fontId="51" fillId="33" borderId="0" xfId="49" applyNumberFormat="1" applyFont="1" applyFill="1" applyAlignment="1">
      <alignment/>
    </xf>
    <xf numFmtId="9" fontId="2" fillId="33" borderId="11" xfId="58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/>
    </xf>
    <xf numFmtId="9" fontId="6" fillId="13" borderId="11" xfId="0" applyNumberFormat="1" applyFont="1" applyFill="1" applyBorder="1" applyAlignment="1">
      <alignment horizontal="center" vertical="center"/>
    </xf>
    <xf numFmtId="189" fontId="6" fillId="13" borderId="11" xfId="49" applyNumberFormat="1" applyFont="1" applyFill="1" applyBorder="1" applyAlignment="1">
      <alignment horizontal="center" vertical="center"/>
    </xf>
    <xf numFmtId="175" fontId="51" fillId="0" borderId="0" xfId="50" applyFont="1" applyAlignment="1">
      <alignment/>
    </xf>
    <xf numFmtId="3" fontId="3" fillId="13" borderId="11" xfId="0" applyNumberFormat="1" applyFont="1" applyFill="1" applyBorder="1" applyAlignment="1">
      <alignment horizontal="center" vertical="center" wrapText="1"/>
    </xf>
    <xf numFmtId="3" fontId="3" fillId="13" borderId="11" xfId="0" applyNumberFormat="1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 wrapText="1"/>
    </xf>
    <xf numFmtId="9" fontId="3" fillId="13" borderId="11" xfId="58" applyFont="1" applyFill="1" applyBorder="1" applyAlignment="1">
      <alignment horizontal="center" vertical="center" wrapText="1"/>
    </xf>
    <xf numFmtId="189" fontId="51" fillId="0" borderId="14" xfId="49" applyNumberFormat="1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3" fontId="51" fillId="0" borderId="14" xfId="0" applyNumberFormat="1" applyFont="1" applyBorder="1" applyAlignment="1">
      <alignment/>
    </xf>
    <xf numFmtId="3" fontId="51" fillId="0" borderId="15" xfId="0" applyNumberFormat="1" applyFont="1" applyBorder="1" applyAlignment="1">
      <alignment/>
    </xf>
    <xf numFmtId="3" fontId="51" fillId="0" borderId="14" xfId="49" applyNumberFormat="1" applyFont="1" applyBorder="1" applyAlignment="1">
      <alignment/>
    </xf>
    <xf numFmtId="3" fontId="51" fillId="0" borderId="15" xfId="49" applyNumberFormat="1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189" fontId="2" fillId="33" borderId="11" xfId="49" applyNumberFormat="1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9" fontId="2" fillId="33" borderId="11" xfId="58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9" fontId="53" fillId="33" borderId="11" xfId="58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9" fontId="4" fillId="33" borderId="11" xfId="49" applyNumberFormat="1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9" fontId="4" fillId="33" borderId="11" xfId="58" applyFont="1" applyFill="1" applyBorder="1" applyAlignment="1">
      <alignment horizontal="center" vertical="center" wrapText="1"/>
    </xf>
    <xf numFmtId="3" fontId="4" fillId="33" borderId="11" xfId="51" applyNumberFormat="1" applyFont="1" applyFill="1" applyBorder="1" applyAlignment="1">
      <alignment horizontal="center" vertical="center" wrapText="1"/>
    </xf>
    <xf numFmtId="3" fontId="4" fillId="33" borderId="10" xfId="58" applyNumberFormat="1" applyFont="1" applyFill="1" applyBorder="1" applyAlignment="1">
      <alignment horizontal="center" vertical="center" wrapText="1"/>
    </xf>
    <xf numFmtId="3" fontId="4" fillId="33" borderId="21" xfId="58" applyNumberFormat="1" applyFont="1" applyFill="1" applyBorder="1" applyAlignment="1">
      <alignment horizontal="center" vertical="center" wrapText="1"/>
    </xf>
    <xf numFmtId="3" fontId="4" fillId="33" borderId="12" xfId="58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9" fontId="4" fillId="33" borderId="10" xfId="58" applyFont="1" applyFill="1" applyBorder="1" applyAlignment="1">
      <alignment horizontal="center" vertical="center" wrapText="1"/>
    </xf>
    <xf numFmtId="9" fontId="4" fillId="33" borderId="21" xfId="58" applyFont="1" applyFill="1" applyBorder="1" applyAlignment="1">
      <alignment horizontal="center" vertical="center" wrapText="1"/>
    </xf>
    <xf numFmtId="9" fontId="4" fillId="33" borderId="12" xfId="58" applyFont="1" applyFill="1" applyBorder="1" applyAlignment="1">
      <alignment horizontal="center" vertical="center" wrapText="1"/>
    </xf>
    <xf numFmtId="3" fontId="4" fillId="33" borderId="10" xfId="49" applyNumberFormat="1" applyFont="1" applyFill="1" applyBorder="1" applyAlignment="1">
      <alignment horizontal="center" vertical="center" wrapText="1"/>
    </xf>
    <xf numFmtId="3" fontId="4" fillId="33" borderId="21" xfId="49" applyNumberFormat="1" applyFont="1" applyFill="1" applyBorder="1" applyAlignment="1">
      <alignment horizontal="center" vertical="center" wrapText="1"/>
    </xf>
    <xf numFmtId="3" fontId="4" fillId="33" borderId="12" xfId="49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4" xfId="54"/>
    <cellStyle name="Moneda 5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7" sqref="C7:C9"/>
    </sheetView>
  </sheetViews>
  <sheetFormatPr defaultColWidth="11.421875" defaultRowHeight="15"/>
  <cols>
    <col min="1" max="1" width="42.421875" style="2" customWidth="1"/>
    <col min="2" max="2" width="8.28125" style="2" customWidth="1"/>
    <col min="3" max="3" width="11.00390625" style="25" customWidth="1"/>
    <col min="4" max="4" width="9.140625" style="25" customWidth="1"/>
    <col min="5" max="5" width="13.28125" style="2" customWidth="1"/>
    <col min="6" max="6" width="8.421875" style="48" customWidth="1"/>
    <col min="7" max="7" width="8.00390625" style="48" customWidth="1"/>
    <col min="8" max="8" width="7.8515625" style="48" bestFit="1" customWidth="1"/>
    <col min="9" max="9" width="11.421875" style="2" customWidth="1"/>
    <col min="10" max="10" width="11.421875" style="25" customWidth="1"/>
    <col min="11" max="16384" width="11.421875" style="2" customWidth="1"/>
  </cols>
  <sheetData>
    <row r="2" spans="1:8" ht="12">
      <c r="A2" s="68" t="s">
        <v>63</v>
      </c>
      <c r="B2" s="68"/>
      <c r="C2" s="68"/>
      <c r="D2" s="68"/>
      <c r="E2" s="68"/>
      <c r="F2" s="68"/>
      <c r="G2" s="68"/>
      <c r="H2" s="68"/>
    </row>
    <row r="3" spans="1:8" ht="60" customHeight="1">
      <c r="A3" s="69" t="s">
        <v>65</v>
      </c>
      <c r="B3" s="69"/>
      <c r="C3" s="69"/>
      <c r="D3" s="69"/>
      <c r="E3" s="69"/>
      <c r="F3" s="69"/>
      <c r="G3" s="69"/>
      <c r="H3" s="69"/>
    </row>
    <row r="4" spans="1:8" ht="18.75" customHeight="1">
      <c r="A4" s="71" t="s">
        <v>58</v>
      </c>
      <c r="B4" s="72"/>
      <c r="C4" s="72"/>
      <c r="D4" s="72"/>
      <c r="E4" s="72"/>
      <c r="F4" s="72"/>
      <c r="G4" s="72"/>
      <c r="H4" s="73"/>
    </row>
    <row r="5" spans="1:8" ht="48.75" customHeight="1">
      <c r="A5" s="32" t="s">
        <v>14</v>
      </c>
      <c r="B5" s="32" t="s">
        <v>6</v>
      </c>
      <c r="C5" s="34" t="s">
        <v>10</v>
      </c>
      <c r="D5" s="34" t="s">
        <v>9</v>
      </c>
      <c r="E5" s="35" t="s">
        <v>19</v>
      </c>
      <c r="F5" s="57" t="s">
        <v>59</v>
      </c>
      <c r="G5" s="58" t="s">
        <v>24</v>
      </c>
      <c r="H5" s="57" t="s">
        <v>40</v>
      </c>
    </row>
    <row r="6" spans="1:8" ht="111" customHeight="1">
      <c r="A6" s="43" t="s">
        <v>52</v>
      </c>
      <c r="B6" s="44">
        <v>0.15</v>
      </c>
      <c r="C6" s="45">
        <f>+F6</f>
        <v>0</v>
      </c>
      <c r="D6" s="45">
        <f>+C6*B6</f>
        <v>0</v>
      </c>
      <c r="E6" s="46">
        <v>1</v>
      </c>
      <c r="F6" s="47"/>
      <c r="G6" s="28">
        <f>+F6*0.19</f>
        <v>0</v>
      </c>
      <c r="H6" s="28">
        <f>+F6+G6</f>
        <v>0</v>
      </c>
    </row>
    <row r="7" spans="1:10" ht="30" customHeight="1">
      <c r="A7" s="75" t="s">
        <v>62</v>
      </c>
      <c r="B7" s="74">
        <v>0.2</v>
      </c>
      <c r="C7" s="70" t="e">
        <f>AVERAGE(F7:F9)</f>
        <v>#DIV/0!</v>
      </c>
      <c r="D7" s="70" t="e">
        <f>+C7*$B$7</f>
        <v>#DIV/0!</v>
      </c>
      <c r="E7" s="46">
        <v>1</v>
      </c>
      <c r="F7" s="47"/>
      <c r="G7" s="28">
        <f>+F7*0.19</f>
        <v>0</v>
      </c>
      <c r="H7" s="28">
        <f>+F7+G7</f>
        <v>0</v>
      </c>
      <c r="I7" s="48"/>
      <c r="J7" s="49"/>
    </row>
    <row r="8" spans="1:10" ht="30" customHeight="1">
      <c r="A8" s="75"/>
      <c r="B8" s="74"/>
      <c r="C8" s="70"/>
      <c r="D8" s="70"/>
      <c r="E8" s="46">
        <v>2</v>
      </c>
      <c r="F8" s="47"/>
      <c r="G8" s="28">
        <f aca="true" t="shared" si="0" ref="G8:G17">+F8*0.19</f>
        <v>0</v>
      </c>
      <c r="H8" s="28">
        <f aca="true" t="shared" si="1" ref="H8:H17">+F8+G8</f>
        <v>0</v>
      </c>
      <c r="J8" s="49"/>
    </row>
    <row r="9" spans="1:8" ht="39.75" customHeight="1">
      <c r="A9" s="75"/>
      <c r="B9" s="74"/>
      <c r="C9" s="70"/>
      <c r="D9" s="70"/>
      <c r="E9" s="46">
        <v>4</v>
      </c>
      <c r="F9" s="47"/>
      <c r="G9" s="28">
        <f t="shared" si="0"/>
        <v>0</v>
      </c>
      <c r="H9" s="28">
        <f t="shared" si="1"/>
        <v>0</v>
      </c>
    </row>
    <row r="10" spans="1:8" ht="25.5" customHeight="1">
      <c r="A10" s="76" t="s">
        <v>53</v>
      </c>
      <c r="B10" s="74">
        <v>0.15</v>
      </c>
      <c r="C10" s="70" t="e">
        <f>AVERAGE(F10:F12)</f>
        <v>#DIV/0!</v>
      </c>
      <c r="D10" s="70" t="e">
        <f>+C10*$B$10</f>
        <v>#DIV/0!</v>
      </c>
      <c r="E10" s="46">
        <v>1</v>
      </c>
      <c r="F10" s="47"/>
      <c r="G10" s="28">
        <f t="shared" si="0"/>
        <v>0</v>
      </c>
      <c r="H10" s="28">
        <f t="shared" si="1"/>
        <v>0</v>
      </c>
    </row>
    <row r="11" spans="1:8" ht="22.5" customHeight="1">
      <c r="A11" s="76"/>
      <c r="B11" s="74"/>
      <c r="C11" s="70"/>
      <c r="D11" s="70"/>
      <c r="E11" s="46">
        <v>2</v>
      </c>
      <c r="F11" s="47"/>
      <c r="G11" s="28">
        <f t="shared" si="0"/>
        <v>0</v>
      </c>
      <c r="H11" s="28">
        <f t="shared" si="1"/>
        <v>0</v>
      </c>
    </row>
    <row r="12" spans="1:8" ht="48.75" customHeight="1">
      <c r="A12" s="76"/>
      <c r="B12" s="74"/>
      <c r="C12" s="70"/>
      <c r="D12" s="70"/>
      <c r="E12" s="46">
        <v>4</v>
      </c>
      <c r="F12" s="47"/>
      <c r="G12" s="28">
        <f t="shared" si="0"/>
        <v>0</v>
      </c>
      <c r="H12" s="28">
        <f t="shared" si="1"/>
        <v>0</v>
      </c>
    </row>
    <row r="13" spans="1:8" ht="65.25" customHeight="1">
      <c r="A13" s="51" t="s">
        <v>60</v>
      </c>
      <c r="B13" s="50">
        <v>0.05</v>
      </c>
      <c r="C13" s="45">
        <f aca="true" t="shared" si="2" ref="C13:C18">+F13</f>
        <v>0</v>
      </c>
      <c r="D13" s="45">
        <f aca="true" t="shared" si="3" ref="D13:D18">+C13*B13</f>
        <v>0</v>
      </c>
      <c r="E13" s="46">
        <v>1</v>
      </c>
      <c r="F13" s="47"/>
      <c r="G13" s="28">
        <f t="shared" si="0"/>
        <v>0</v>
      </c>
      <c r="H13" s="28">
        <f t="shared" si="1"/>
        <v>0</v>
      </c>
    </row>
    <row r="14" spans="1:8" ht="50.25" customHeight="1">
      <c r="A14" s="51" t="s">
        <v>61</v>
      </c>
      <c r="B14" s="50">
        <v>0.05</v>
      </c>
      <c r="C14" s="45">
        <f t="shared" si="2"/>
        <v>0</v>
      </c>
      <c r="D14" s="45">
        <f t="shared" si="3"/>
        <v>0</v>
      </c>
      <c r="E14" s="46">
        <v>1</v>
      </c>
      <c r="F14" s="47"/>
      <c r="G14" s="28">
        <f>+F14*0.19</f>
        <v>0</v>
      </c>
      <c r="H14" s="28">
        <f>+F14+G14</f>
        <v>0</v>
      </c>
    </row>
    <row r="15" spans="1:10" s="53" customFormat="1" ht="46.5" customHeight="1">
      <c r="A15" s="52" t="s">
        <v>54</v>
      </c>
      <c r="B15" s="50">
        <v>0.15</v>
      </c>
      <c r="C15" s="45">
        <f t="shared" si="2"/>
        <v>0</v>
      </c>
      <c r="D15" s="45">
        <f t="shared" si="3"/>
        <v>0</v>
      </c>
      <c r="E15" s="46">
        <v>1</v>
      </c>
      <c r="F15" s="47"/>
      <c r="G15" s="28">
        <f t="shared" si="0"/>
        <v>0</v>
      </c>
      <c r="H15" s="28">
        <f t="shared" si="1"/>
        <v>0</v>
      </c>
      <c r="J15" s="49"/>
    </row>
    <row r="16" spans="1:10" s="53" customFormat="1" ht="48" customHeight="1">
      <c r="A16" s="52" t="s">
        <v>55</v>
      </c>
      <c r="B16" s="50">
        <v>0.15</v>
      </c>
      <c r="C16" s="45">
        <f t="shared" si="2"/>
        <v>0</v>
      </c>
      <c r="D16" s="45">
        <f t="shared" si="3"/>
        <v>0</v>
      </c>
      <c r="E16" s="46">
        <v>1</v>
      </c>
      <c r="F16" s="47"/>
      <c r="G16" s="28">
        <f t="shared" si="0"/>
        <v>0</v>
      </c>
      <c r="H16" s="28">
        <f t="shared" si="1"/>
        <v>0</v>
      </c>
      <c r="J16" s="49"/>
    </row>
    <row r="17" spans="1:10" s="53" customFormat="1" ht="36" customHeight="1">
      <c r="A17" s="51" t="s">
        <v>56</v>
      </c>
      <c r="B17" s="50">
        <v>0.05</v>
      </c>
      <c r="C17" s="45">
        <f t="shared" si="2"/>
        <v>0</v>
      </c>
      <c r="D17" s="45">
        <f t="shared" si="3"/>
        <v>0</v>
      </c>
      <c r="E17" s="46">
        <v>1</v>
      </c>
      <c r="F17" s="47"/>
      <c r="G17" s="28">
        <f t="shared" si="0"/>
        <v>0</v>
      </c>
      <c r="H17" s="28">
        <f t="shared" si="1"/>
        <v>0</v>
      </c>
      <c r="I17" s="49"/>
      <c r="J17" s="49"/>
    </row>
    <row r="18" spans="1:10" s="53" customFormat="1" ht="36" customHeight="1">
      <c r="A18" s="51" t="s">
        <v>57</v>
      </c>
      <c r="B18" s="50">
        <v>0.05</v>
      </c>
      <c r="C18" s="45">
        <f t="shared" si="2"/>
        <v>0</v>
      </c>
      <c r="D18" s="45">
        <f t="shared" si="3"/>
        <v>0</v>
      </c>
      <c r="E18" s="46">
        <v>1</v>
      </c>
      <c r="F18" s="47"/>
      <c r="G18" s="28">
        <f>+F18*0.19</f>
        <v>0</v>
      </c>
      <c r="H18" s="28">
        <f>+F18+G18</f>
        <v>0</v>
      </c>
      <c r="J18" s="49"/>
    </row>
    <row r="19" spans="1:8" ht="15" customHeight="1">
      <c r="A19" s="42" t="s">
        <v>8</v>
      </c>
      <c r="B19" s="54">
        <f>SUM(B6:B18)</f>
        <v>1.0000000000000002</v>
      </c>
      <c r="C19" s="55" t="e">
        <f>SUM(C6:C18)</f>
        <v>#DIV/0!</v>
      </c>
      <c r="D19" s="55" t="e">
        <f>SUM(D6:D18)</f>
        <v>#DIV/0!</v>
      </c>
      <c r="E19" s="64"/>
      <c r="F19" s="64"/>
      <c r="G19" s="64"/>
      <c r="H19" s="65"/>
    </row>
    <row r="20" ht="12">
      <c r="A20" s="56"/>
    </row>
    <row r="21" ht="12">
      <c r="A21" s="56"/>
    </row>
  </sheetData>
  <sheetProtection/>
  <mergeCells count="11">
    <mergeCell ref="D10:D12"/>
    <mergeCell ref="A2:H2"/>
    <mergeCell ref="A3:H3"/>
    <mergeCell ref="C10:C12"/>
    <mergeCell ref="A4:H4"/>
    <mergeCell ref="B10:B12"/>
    <mergeCell ref="C7:C9"/>
    <mergeCell ref="A7:A9"/>
    <mergeCell ref="B7:B9"/>
    <mergeCell ref="A10:A12"/>
    <mergeCell ref="D7:D9"/>
  </mergeCells>
  <printOptions horizontalCentered="1" verticalCentered="1"/>
  <pageMargins left="1.1811023622047245" right="0.15748031496062992" top="0.7480314960629921" bottom="0.7480314960629921" header="0.31496062992125984" footer="0.31496062992125984"/>
  <pageSetup orientation="portrait" scale="6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="120" zoomScaleNormal="12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:H3"/>
    </sheetView>
  </sheetViews>
  <sheetFormatPr defaultColWidth="11.421875" defaultRowHeight="15"/>
  <cols>
    <col min="1" max="1" width="38.57421875" style="1" customWidth="1"/>
    <col min="2" max="2" width="9.421875" style="1" customWidth="1"/>
    <col min="3" max="3" width="11.28125" style="4" customWidth="1"/>
    <col min="4" max="4" width="11.421875" style="4" customWidth="1"/>
    <col min="5" max="5" width="11.00390625" style="4" customWidth="1"/>
    <col min="6" max="6" width="10.140625" style="5" customWidth="1"/>
    <col min="7" max="7" width="11.421875" style="6" customWidth="1"/>
    <col min="8" max="8" width="12.00390625" style="7" customWidth="1"/>
    <col min="9" max="9" width="12.00390625" style="24" bestFit="1" customWidth="1"/>
    <col min="10" max="10" width="13.28125" style="24" bestFit="1" customWidth="1"/>
    <col min="11" max="16384" width="11.421875" style="1" customWidth="1"/>
  </cols>
  <sheetData>
    <row r="2" spans="1:8" ht="14.25">
      <c r="A2" s="68" t="s">
        <v>66</v>
      </c>
      <c r="B2" s="68"/>
      <c r="C2" s="68"/>
      <c r="D2" s="68"/>
      <c r="E2" s="68"/>
      <c r="F2" s="68"/>
      <c r="G2" s="68"/>
      <c r="H2" s="68"/>
    </row>
    <row r="3" spans="1:8" ht="60" customHeight="1">
      <c r="A3" s="77" t="s">
        <v>65</v>
      </c>
      <c r="B3" s="77"/>
      <c r="C3" s="77"/>
      <c r="D3" s="77"/>
      <c r="E3" s="77"/>
      <c r="F3" s="77"/>
      <c r="G3" s="77"/>
      <c r="H3" s="77"/>
    </row>
    <row r="4" spans="1:10" s="2" customFormat="1" ht="24" customHeight="1">
      <c r="A4" s="81" t="s">
        <v>51</v>
      </c>
      <c r="B4" s="82"/>
      <c r="C4" s="82"/>
      <c r="D4" s="82"/>
      <c r="E4" s="82"/>
      <c r="F4" s="82"/>
      <c r="G4" s="82"/>
      <c r="H4" s="83"/>
      <c r="I4" s="25"/>
      <c r="J4" s="25"/>
    </row>
    <row r="5" spans="1:10" s="2" customFormat="1" ht="35.25" customHeight="1">
      <c r="A5" s="32" t="s">
        <v>0</v>
      </c>
      <c r="B5" s="33" t="s">
        <v>6</v>
      </c>
      <c r="C5" s="34" t="s">
        <v>12</v>
      </c>
      <c r="D5" s="34" t="s">
        <v>13</v>
      </c>
      <c r="E5" s="34" t="s">
        <v>22</v>
      </c>
      <c r="F5" s="35" t="s">
        <v>25</v>
      </c>
      <c r="G5" s="35" t="s">
        <v>27</v>
      </c>
      <c r="H5" s="35" t="s">
        <v>23</v>
      </c>
      <c r="I5" s="25"/>
      <c r="J5" s="25"/>
    </row>
    <row r="6" spans="1:8" ht="18" customHeight="1">
      <c r="A6" s="79" t="s">
        <v>26</v>
      </c>
      <c r="B6" s="78">
        <v>0.25</v>
      </c>
      <c r="C6" s="80" t="e">
        <f>AVERAGE(F6:F9)</f>
        <v>#DIV/0!</v>
      </c>
      <c r="D6" s="80" t="e">
        <f>+C6*$B$6</f>
        <v>#DIV/0!</v>
      </c>
      <c r="E6" s="29">
        <v>20</v>
      </c>
      <c r="F6" s="19"/>
      <c r="G6" s="20">
        <f aca="true" t="shared" si="0" ref="G6:G11">+F6*0.08</f>
        <v>0</v>
      </c>
      <c r="H6" s="20">
        <f aca="true" t="shared" si="1" ref="H6:H11">+G6+F6</f>
        <v>0</v>
      </c>
    </row>
    <row r="7" spans="1:8" ht="18.75" customHeight="1">
      <c r="A7" s="79"/>
      <c r="B7" s="78"/>
      <c r="C7" s="80"/>
      <c r="D7" s="80"/>
      <c r="E7" s="29">
        <v>50</v>
      </c>
      <c r="F7" s="19"/>
      <c r="G7" s="20">
        <f t="shared" si="0"/>
        <v>0</v>
      </c>
      <c r="H7" s="20">
        <f t="shared" si="1"/>
        <v>0</v>
      </c>
    </row>
    <row r="8" spans="1:8" ht="19.5" customHeight="1">
      <c r="A8" s="79"/>
      <c r="B8" s="78"/>
      <c r="C8" s="80"/>
      <c r="D8" s="80"/>
      <c r="E8" s="29">
        <v>100</v>
      </c>
      <c r="F8" s="19"/>
      <c r="G8" s="20">
        <f t="shared" si="0"/>
        <v>0</v>
      </c>
      <c r="H8" s="20">
        <f t="shared" si="1"/>
        <v>0</v>
      </c>
    </row>
    <row r="9" spans="1:8" ht="19.5" customHeight="1">
      <c r="A9" s="79"/>
      <c r="B9" s="78"/>
      <c r="C9" s="80"/>
      <c r="D9" s="80"/>
      <c r="E9" s="29">
        <v>300</v>
      </c>
      <c r="F9" s="19"/>
      <c r="G9" s="20">
        <f t="shared" si="0"/>
        <v>0</v>
      </c>
      <c r="H9" s="20">
        <f>+G9+F9</f>
        <v>0</v>
      </c>
    </row>
    <row r="10" spans="1:8" ht="14.25">
      <c r="A10" s="79" t="s">
        <v>34</v>
      </c>
      <c r="B10" s="78">
        <v>0.2</v>
      </c>
      <c r="C10" s="80" t="e">
        <f>AVERAGE(F10:F12)</f>
        <v>#DIV/0!</v>
      </c>
      <c r="D10" s="80" t="e">
        <f>+C10*B10</f>
        <v>#DIV/0!</v>
      </c>
      <c r="E10" s="29">
        <v>100</v>
      </c>
      <c r="F10" s="19"/>
      <c r="G10" s="20">
        <f t="shared" si="0"/>
        <v>0</v>
      </c>
      <c r="H10" s="20">
        <f t="shared" si="1"/>
        <v>0</v>
      </c>
    </row>
    <row r="11" spans="1:8" ht="20.25" customHeight="1">
      <c r="A11" s="79"/>
      <c r="B11" s="78"/>
      <c r="C11" s="80"/>
      <c r="D11" s="80"/>
      <c r="E11" s="29">
        <v>300</v>
      </c>
      <c r="F11" s="19"/>
      <c r="G11" s="20">
        <f t="shared" si="0"/>
        <v>0</v>
      </c>
      <c r="H11" s="20">
        <f t="shared" si="1"/>
        <v>0</v>
      </c>
    </row>
    <row r="12" spans="1:8" ht="14.25">
      <c r="A12" s="79"/>
      <c r="B12" s="78"/>
      <c r="C12" s="80"/>
      <c r="D12" s="80"/>
      <c r="E12" s="29">
        <v>1000</v>
      </c>
      <c r="F12" s="19"/>
      <c r="G12" s="20">
        <f aca="true" t="shared" si="2" ref="G12:G18">+F12*0.08</f>
        <v>0</v>
      </c>
      <c r="H12" s="20">
        <f aca="true" t="shared" si="3" ref="H12:H18">+G12+F12</f>
        <v>0</v>
      </c>
    </row>
    <row r="13" spans="1:8" ht="14.25">
      <c r="A13" s="84" t="s">
        <v>44</v>
      </c>
      <c r="B13" s="78">
        <v>0.05</v>
      </c>
      <c r="C13" s="80" t="e">
        <f>AVERAGE(F13:F15)</f>
        <v>#DIV/0!</v>
      </c>
      <c r="D13" s="80" t="e">
        <f>+C13*$B$13</f>
        <v>#DIV/0!</v>
      </c>
      <c r="E13" s="29">
        <v>20</v>
      </c>
      <c r="F13" s="19"/>
      <c r="G13" s="20">
        <f t="shared" si="2"/>
        <v>0</v>
      </c>
      <c r="H13" s="20">
        <f t="shared" si="3"/>
        <v>0</v>
      </c>
    </row>
    <row r="14" spans="1:8" ht="14.25">
      <c r="A14" s="84"/>
      <c r="B14" s="78"/>
      <c r="C14" s="80"/>
      <c r="D14" s="80"/>
      <c r="E14" s="29">
        <v>50</v>
      </c>
      <c r="F14" s="19"/>
      <c r="G14" s="20">
        <f t="shared" si="2"/>
        <v>0</v>
      </c>
      <c r="H14" s="20">
        <f t="shared" si="3"/>
        <v>0</v>
      </c>
    </row>
    <row r="15" spans="1:8" ht="14.25">
      <c r="A15" s="84"/>
      <c r="B15" s="78"/>
      <c r="C15" s="80"/>
      <c r="D15" s="80"/>
      <c r="E15" s="29">
        <v>100</v>
      </c>
      <c r="F15" s="19"/>
      <c r="G15" s="20">
        <f t="shared" si="2"/>
        <v>0</v>
      </c>
      <c r="H15" s="20">
        <f t="shared" si="3"/>
        <v>0</v>
      </c>
    </row>
    <row r="16" spans="1:8" ht="14.25">
      <c r="A16" s="84" t="s">
        <v>16</v>
      </c>
      <c r="B16" s="78">
        <v>0.1</v>
      </c>
      <c r="C16" s="80" t="e">
        <f>AVERAGE(F16:F18)</f>
        <v>#DIV/0!</v>
      </c>
      <c r="D16" s="80" t="e">
        <f>+C16*$B$16</f>
        <v>#DIV/0!</v>
      </c>
      <c r="E16" s="29">
        <v>20</v>
      </c>
      <c r="F16" s="19"/>
      <c r="G16" s="20">
        <f t="shared" si="2"/>
        <v>0</v>
      </c>
      <c r="H16" s="20">
        <f t="shared" si="3"/>
        <v>0</v>
      </c>
    </row>
    <row r="17" spans="1:8" ht="14.25">
      <c r="A17" s="84"/>
      <c r="B17" s="78"/>
      <c r="C17" s="80"/>
      <c r="D17" s="80"/>
      <c r="E17" s="29">
        <v>50</v>
      </c>
      <c r="F17" s="19"/>
      <c r="G17" s="20">
        <f t="shared" si="2"/>
        <v>0</v>
      </c>
      <c r="H17" s="20">
        <f t="shared" si="3"/>
        <v>0</v>
      </c>
    </row>
    <row r="18" spans="1:8" ht="14.25">
      <c r="A18" s="84"/>
      <c r="B18" s="78"/>
      <c r="C18" s="80"/>
      <c r="D18" s="80"/>
      <c r="E18" s="29">
        <v>100</v>
      </c>
      <c r="F18" s="19"/>
      <c r="G18" s="20">
        <f t="shared" si="2"/>
        <v>0</v>
      </c>
      <c r="H18" s="20">
        <f t="shared" si="3"/>
        <v>0</v>
      </c>
    </row>
    <row r="19" spans="1:8" ht="15" customHeight="1">
      <c r="A19" s="79" t="s">
        <v>18</v>
      </c>
      <c r="B19" s="78">
        <v>0.1</v>
      </c>
      <c r="C19" s="80" t="e">
        <f>AVERAGE(F19:F21)</f>
        <v>#DIV/0!</v>
      </c>
      <c r="D19" s="80" t="e">
        <f>+C19*$B$19</f>
        <v>#DIV/0!</v>
      </c>
      <c r="E19" s="29">
        <v>20</v>
      </c>
      <c r="F19" s="19"/>
      <c r="G19" s="20">
        <f aca="true" t="shared" si="4" ref="G19:G33">+F19*0.08</f>
        <v>0</v>
      </c>
      <c r="H19" s="20">
        <f>+G19+F19</f>
        <v>0</v>
      </c>
    </row>
    <row r="20" spans="1:8" ht="14.25">
      <c r="A20" s="79"/>
      <c r="B20" s="78"/>
      <c r="C20" s="80"/>
      <c r="D20" s="80"/>
      <c r="E20" s="29">
        <v>50</v>
      </c>
      <c r="F20" s="19"/>
      <c r="G20" s="20">
        <f t="shared" si="4"/>
        <v>0</v>
      </c>
      <c r="H20" s="20">
        <f>+G20+F20</f>
        <v>0</v>
      </c>
    </row>
    <row r="21" spans="1:8" ht="14.25">
      <c r="A21" s="79"/>
      <c r="B21" s="78"/>
      <c r="C21" s="80"/>
      <c r="D21" s="80"/>
      <c r="E21" s="29">
        <v>100</v>
      </c>
      <c r="F21" s="19"/>
      <c r="G21" s="20">
        <f t="shared" si="4"/>
        <v>0</v>
      </c>
      <c r="H21" s="20">
        <f>+G21+F21</f>
        <v>0</v>
      </c>
    </row>
    <row r="22" spans="1:8" ht="14.25">
      <c r="A22" s="79" t="s">
        <v>43</v>
      </c>
      <c r="B22" s="78">
        <v>0.05</v>
      </c>
      <c r="C22" s="80" t="e">
        <f>AVERAGE(F22:F24)</f>
        <v>#DIV/0!</v>
      </c>
      <c r="D22" s="80" t="e">
        <f>+C22*$B$22</f>
        <v>#DIV/0!</v>
      </c>
      <c r="E22" s="29">
        <v>20</v>
      </c>
      <c r="F22" s="19"/>
      <c r="G22" s="20">
        <f t="shared" si="4"/>
        <v>0</v>
      </c>
      <c r="H22" s="20">
        <f aca="true" t="shared" si="5" ref="H22:H31">+G22+F22</f>
        <v>0</v>
      </c>
    </row>
    <row r="23" spans="1:8" ht="14.25">
      <c r="A23" s="79"/>
      <c r="B23" s="78"/>
      <c r="C23" s="80"/>
      <c r="D23" s="80"/>
      <c r="E23" s="29">
        <v>50</v>
      </c>
      <c r="F23" s="19"/>
      <c r="G23" s="20">
        <f t="shared" si="4"/>
        <v>0</v>
      </c>
      <c r="H23" s="20">
        <f t="shared" si="5"/>
        <v>0</v>
      </c>
    </row>
    <row r="24" spans="1:8" ht="14.25">
      <c r="A24" s="79"/>
      <c r="B24" s="78"/>
      <c r="C24" s="80"/>
      <c r="D24" s="80"/>
      <c r="E24" s="29">
        <v>100</v>
      </c>
      <c r="F24" s="19"/>
      <c r="G24" s="20">
        <f t="shared" si="4"/>
        <v>0</v>
      </c>
      <c r="H24" s="20">
        <f t="shared" si="5"/>
        <v>0</v>
      </c>
    </row>
    <row r="25" spans="1:8" ht="22.5" customHeight="1">
      <c r="A25" s="79" t="s">
        <v>49</v>
      </c>
      <c r="B25" s="78">
        <v>0.1</v>
      </c>
      <c r="C25" s="80" t="e">
        <f>AVERAGE(F25:F27)</f>
        <v>#DIV/0!</v>
      </c>
      <c r="D25" s="80" t="e">
        <f>+C25*$B$25</f>
        <v>#DIV/0!</v>
      </c>
      <c r="E25" s="29">
        <v>200</v>
      </c>
      <c r="F25" s="19"/>
      <c r="G25" s="20">
        <f>+F25*0.08</f>
        <v>0</v>
      </c>
      <c r="H25" s="20">
        <f>+G25+F25</f>
        <v>0</v>
      </c>
    </row>
    <row r="26" spans="1:8" ht="14.25">
      <c r="A26" s="79"/>
      <c r="B26" s="78"/>
      <c r="C26" s="80"/>
      <c r="D26" s="80"/>
      <c r="E26" s="29">
        <v>500</v>
      </c>
      <c r="F26" s="19"/>
      <c r="G26" s="20">
        <f>+F26*0.08</f>
        <v>0</v>
      </c>
      <c r="H26" s="20">
        <f>+G26+F26</f>
        <v>0</v>
      </c>
    </row>
    <row r="27" spans="1:8" ht="14.25">
      <c r="A27" s="79"/>
      <c r="B27" s="78"/>
      <c r="C27" s="80"/>
      <c r="D27" s="80"/>
      <c r="E27" s="29">
        <v>1000</v>
      </c>
      <c r="F27" s="19"/>
      <c r="G27" s="20">
        <f>+F27*0.08</f>
        <v>0</v>
      </c>
      <c r="H27" s="20">
        <f>+G27+F27</f>
        <v>0</v>
      </c>
    </row>
    <row r="28" spans="1:8" ht="14.25">
      <c r="A28" s="79" t="s">
        <v>42</v>
      </c>
      <c r="B28" s="78">
        <v>0.1</v>
      </c>
      <c r="C28" s="80" t="e">
        <f>AVERAGE(F28:F30)</f>
        <v>#DIV/0!</v>
      </c>
      <c r="D28" s="80" t="e">
        <f>+C28*$B$28</f>
        <v>#DIV/0!</v>
      </c>
      <c r="E28" s="29">
        <v>200</v>
      </c>
      <c r="F28" s="19"/>
      <c r="G28" s="20">
        <f t="shared" si="4"/>
        <v>0</v>
      </c>
      <c r="H28" s="20">
        <f t="shared" si="5"/>
        <v>0</v>
      </c>
    </row>
    <row r="29" spans="1:8" ht="14.25">
      <c r="A29" s="79"/>
      <c r="B29" s="78"/>
      <c r="C29" s="80"/>
      <c r="D29" s="80"/>
      <c r="E29" s="29">
        <v>500</v>
      </c>
      <c r="F29" s="19"/>
      <c r="G29" s="20">
        <f t="shared" si="4"/>
        <v>0</v>
      </c>
      <c r="H29" s="20">
        <f t="shared" si="5"/>
        <v>0</v>
      </c>
    </row>
    <row r="30" spans="1:8" ht="14.25">
      <c r="A30" s="79"/>
      <c r="B30" s="78"/>
      <c r="C30" s="80"/>
      <c r="D30" s="80"/>
      <c r="E30" s="29">
        <v>1000</v>
      </c>
      <c r="F30" s="19"/>
      <c r="G30" s="20">
        <f t="shared" si="4"/>
        <v>0</v>
      </c>
      <c r="H30" s="20">
        <f t="shared" si="5"/>
        <v>0</v>
      </c>
    </row>
    <row r="31" spans="1:8" ht="14.25">
      <c r="A31" s="84" t="s">
        <v>5</v>
      </c>
      <c r="B31" s="78">
        <v>0.05</v>
      </c>
      <c r="C31" s="80" t="e">
        <f>AVERAGE(F31:F35)</f>
        <v>#DIV/0!</v>
      </c>
      <c r="D31" s="80" t="e">
        <f>+C31*$B$31</f>
        <v>#DIV/0!</v>
      </c>
      <c r="E31" s="29">
        <v>20</v>
      </c>
      <c r="F31" s="19"/>
      <c r="G31" s="20">
        <f t="shared" si="4"/>
        <v>0</v>
      </c>
      <c r="H31" s="20">
        <f t="shared" si="5"/>
        <v>0</v>
      </c>
    </row>
    <row r="32" spans="1:8" ht="14.25">
      <c r="A32" s="84"/>
      <c r="B32" s="78"/>
      <c r="C32" s="80"/>
      <c r="D32" s="80"/>
      <c r="E32" s="29">
        <v>50</v>
      </c>
      <c r="F32" s="19"/>
      <c r="G32" s="20">
        <f t="shared" si="4"/>
        <v>0</v>
      </c>
      <c r="H32" s="20">
        <f>+G32+F32</f>
        <v>0</v>
      </c>
    </row>
    <row r="33" spans="1:8" ht="14.25">
      <c r="A33" s="84"/>
      <c r="B33" s="78"/>
      <c r="C33" s="80"/>
      <c r="D33" s="80"/>
      <c r="E33" s="29">
        <v>100</v>
      </c>
      <c r="F33" s="19"/>
      <c r="G33" s="20">
        <f t="shared" si="4"/>
        <v>0</v>
      </c>
      <c r="H33" s="20">
        <f>+G33+F33</f>
        <v>0</v>
      </c>
    </row>
    <row r="34" spans="1:8" ht="14.25">
      <c r="A34" s="84"/>
      <c r="B34" s="78"/>
      <c r="C34" s="80"/>
      <c r="D34" s="80"/>
      <c r="E34" s="29">
        <v>300</v>
      </c>
      <c r="F34" s="19"/>
      <c r="G34" s="20">
        <f>+F34*0.08</f>
        <v>0</v>
      </c>
      <c r="H34" s="20">
        <f>+G34+F34</f>
        <v>0</v>
      </c>
    </row>
    <row r="35" spans="1:8" ht="14.25">
      <c r="A35" s="84"/>
      <c r="B35" s="78"/>
      <c r="C35" s="80"/>
      <c r="D35" s="80"/>
      <c r="E35" s="29">
        <v>1000</v>
      </c>
      <c r="F35" s="19"/>
      <c r="G35" s="20">
        <f>+F35*0.08</f>
        <v>0</v>
      </c>
      <c r="H35" s="20">
        <f>+G35+F35</f>
        <v>0</v>
      </c>
    </row>
    <row r="36" spans="1:10" s="2" customFormat="1" ht="15" customHeight="1">
      <c r="A36" s="36" t="s">
        <v>8</v>
      </c>
      <c r="B36" s="37">
        <f>SUM(B6:B35)</f>
        <v>1</v>
      </c>
      <c r="C36" s="38" t="e">
        <f>+SUM(C6:C35)</f>
        <v>#DIV/0!</v>
      </c>
      <c r="D36" s="38" t="e">
        <f>+SUM(D6:D35)</f>
        <v>#DIV/0!</v>
      </c>
      <c r="E36" s="61"/>
      <c r="F36" s="62"/>
      <c r="G36" s="62"/>
      <c r="H36" s="63"/>
      <c r="I36" s="25"/>
      <c r="J36" s="25"/>
    </row>
    <row r="37" spans="2:8" ht="14.25">
      <c r="B37" s="3"/>
      <c r="E37" s="25"/>
      <c r="F37" s="2"/>
      <c r="G37" s="2"/>
      <c r="H37" s="2"/>
    </row>
  </sheetData>
  <sheetProtection/>
  <mergeCells count="39">
    <mergeCell ref="C31:C35"/>
    <mergeCell ref="A22:A24"/>
    <mergeCell ref="C22:C24"/>
    <mergeCell ref="D22:D24"/>
    <mergeCell ref="A28:A30"/>
    <mergeCell ref="B28:B30"/>
    <mergeCell ref="C28:C30"/>
    <mergeCell ref="A25:A27"/>
    <mergeCell ref="D28:D30"/>
    <mergeCell ref="B13:B15"/>
    <mergeCell ref="D31:D35"/>
    <mergeCell ref="D16:D18"/>
    <mergeCell ref="A19:A21"/>
    <mergeCell ref="A31:A35"/>
    <mergeCell ref="A16:A18"/>
    <mergeCell ref="B25:B27"/>
    <mergeCell ref="C25:C27"/>
    <mergeCell ref="B31:B35"/>
    <mergeCell ref="D25:D27"/>
    <mergeCell ref="C16:C18"/>
    <mergeCell ref="C19:C21"/>
    <mergeCell ref="A4:H4"/>
    <mergeCell ref="D6:D9"/>
    <mergeCell ref="D10:D12"/>
    <mergeCell ref="B10:B12"/>
    <mergeCell ref="B6:B9"/>
    <mergeCell ref="C10:C12"/>
    <mergeCell ref="A10:A12"/>
    <mergeCell ref="A13:A15"/>
    <mergeCell ref="A3:H3"/>
    <mergeCell ref="A2:H2"/>
    <mergeCell ref="B22:B24"/>
    <mergeCell ref="A6:A9"/>
    <mergeCell ref="D19:D21"/>
    <mergeCell ref="C13:C15"/>
    <mergeCell ref="D13:D15"/>
    <mergeCell ref="B19:B21"/>
    <mergeCell ref="C6:C9"/>
    <mergeCell ref="B16:B18"/>
  </mergeCells>
  <printOptions/>
  <pageMargins left="1.3385826771653544" right="0.15748031496062992" top="0.7480314960629921" bottom="0.7480314960629921" header="0.31496062992125984" footer="0.31496062992125984"/>
  <pageSetup horizontalDpi="600" verticalDpi="600" orientation="landscape" scale="9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K30"/>
  <sheetViews>
    <sheetView zoomScale="110" zoomScaleNormal="110" workbookViewId="0" topLeftCell="A1">
      <pane xSplit="2" ySplit="5" topLeftCell="C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3" sqref="A3:I3"/>
    </sheetView>
  </sheetViews>
  <sheetFormatPr defaultColWidth="11.421875" defaultRowHeight="15"/>
  <cols>
    <col min="1" max="1" width="36.421875" style="2" customWidth="1"/>
    <col min="2" max="2" width="10.00390625" style="2" customWidth="1"/>
    <col min="3" max="3" width="8.7109375" style="9" customWidth="1"/>
    <col min="4" max="4" width="8.7109375" style="11" customWidth="1"/>
    <col min="5" max="5" width="20.28125" style="9" customWidth="1"/>
    <col min="6" max="6" width="12.421875" style="9" customWidth="1"/>
    <col min="7" max="7" width="10.00390625" style="10" customWidth="1"/>
    <col min="8" max="8" width="11.421875" style="18" customWidth="1"/>
    <col min="9" max="9" width="8.8515625" style="18" bestFit="1" customWidth="1"/>
    <col min="10" max="16384" width="11.421875" style="2" customWidth="1"/>
  </cols>
  <sheetData>
    <row r="2" spans="1:9" ht="12">
      <c r="A2" s="68" t="s">
        <v>67</v>
      </c>
      <c r="B2" s="68"/>
      <c r="C2" s="68"/>
      <c r="D2" s="68"/>
      <c r="E2" s="68"/>
      <c r="F2" s="68"/>
      <c r="G2" s="68"/>
      <c r="H2" s="68"/>
      <c r="I2" s="68"/>
    </row>
    <row r="3" spans="1:9" ht="48.75" customHeight="1">
      <c r="A3" s="77" t="s">
        <v>65</v>
      </c>
      <c r="B3" s="77"/>
      <c r="C3" s="77"/>
      <c r="D3" s="77"/>
      <c r="E3" s="77"/>
      <c r="F3" s="77"/>
      <c r="G3" s="77"/>
      <c r="H3" s="77"/>
      <c r="I3" s="77"/>
    </row>
    <row r="4" spans="1:9" ht="30" customHeight="1">
      <c r="A4" s="71" t="s">
        <v>50</v>
      </c>
      <c r="B4" s="72"/>
      <c r="C4" s="72"/>
      <c r="D4" s="72"/>
      <c r="E4" s="72"/>
      <c r="F4" s="72"/>
      <c r="G4" s="72"/>
      <c r="H4" s="72"/>
      <c r="I4" s="73"/>
    </row>
    <row r="5" spans="1:9" ht="31.5" customHeight="1">
      <c r="A5" s="35" t="s">
        <v>39</v>
      </c>
      <c r="B5" s="35" t="s">
        <v>6</v>
      </c>
      <c r="C5" s="35" t="s">
        <v>10</v>
      </c>
      <c r="D5" s="34" t="s">
        <v>7</v>
      </c>
      <c r="E5" s="32" t="s">
        <v>0</v>
      </c>
      <c r="F5" s="32" t="s">
        <v>33</v>
      </c>
      <c r="G5" s="39" t="s">
        <v>4</v>
      </c>
      <c r="H5" s="40" t="s">
        <v>24</v>
      </c>
      <c r="I5" s="41" t="s">
        <v>41</v>
      </c>
    </row>
    <row r="6" spans="1:37" s="27" customFormat="1" ht="27" customHeight="1">
      <c r="A6" s="12" t="s">
        <v>45</v>
      </c>
      <c r="B6" s="31">
        <v>0.1</v>
      </c>
      <c r="C6" s="21">
        <f>+G6</f>
        <v>0</v>
      </c>
      <c r="D6" s="21">
        <f>+C6*B6</f>
        <v>0</v>
      </c>
      <c r="E6" s="28" t="s">
        <v>15</v>
      </c>
      <c r="F6" s="28">
        <v>1</v>
      </c>
      <c r="G6" s="17"/>
      <c r="H6" s="17">
        <f>+G6*0.19</f>
        <v>0</v>
      </c>
      <c r="I6" s="17">
        <f>+H6+G6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8" customFormat="1" ht="51" customHeight="1">
      <c r="A7" s="12" t="s">
        <v>17</v>
      </c>
      <c r="B7" s="31">
        <v>0.1</v>
      </c>
      <c r="C7" s="22">
        <f>+G7</f>
        <v>0</v>
      </c>
      <c r="D7" s="22">
        <f>+C7*B7</f>
        <v>0</v>
      </c>
      <c r="E7" s="17" t="s">
        <v>28</v>
      </c>
      <c r="F7" s="28">
        <v>1</v>
      </c>
      <c r="G7" s="17"/>
      <c r="H7" s="17">
        <f aca="true" t="shared" si="0" ref="H7:H29">+G7*0.19</f>
        <v>0</v>
      </c>
      <c r="I7" s="17">
        <f aca="true" t="shared" si="1" ref="I7:I29">+H7+G7</f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9" ht="71.25" customHeight="1">
      <c r="A8" s="13" t="s">
        <v>20</v>
      </c>
      <c r="B8" s="31">
        <v>0.15</v>
      </c>
      <c r="C8" s="22">
        <f>+G8</f>
        <v>0</v>
      </c>
      <c r="D8" s="22">
        <f>+C8*B8</f>
        <v>0</v>
      </c>
      <c r="E8" s="23" t="s">
        <v>64</v>
      </c>
      <c r="F8" s="15">
        <v>1</v>
      </c>
      <c r="G8" s="17"/>
      <c r="H8" s="17">
        <f t="shared" si="0"/>
        <v>0</v>
      </c>
      <c r="I8" s="17">
        <f t="shared" si="1"/>
        <v>0</v>
      </c>
    </row>
    <row r="9" spans="1:9" ht="12">
      <c r="A9" s="91" t="s">
        <v>29</v>
      </c>
      <c r="B9" s="94">
        <v>0.1</v>
      </c>
      <c r="C9" s="86" t="e">
        <f>+AVERAGE(G9:G12)</f>
        <v>#DIV/0!</v>
      </c>
      <c r="D9" s="97" t="e">
        <f>+C9*$B$9</f>
        <v>#DIV/0!</v>
      </c>
      <c r="E9" s="86" t="s">
        <v>21</v>
      </c>
      <c r="F9" s="15">
        <v>100</v>
      </c>
      <c r="G9" s="17"/>
      <c r="H9" s="17">
        <f>+G9*0.19</f>
        <v>0</v>
      </c>
      <c r="I9" s="17">
        <f>+H9+G9</f>
        <v>0</v>
      </c>
    </row>
    <row r="10" spans="1:9" ht="12">
      <c r="A10" s="92"/>
      <c r="B10" s="95"/>
      <c r="C10" s="87"/>
      <c r="D10" s="98"/>
      <c r="E10" s="87"/>
      <c r="F10" s="15">
        <v>300</v>
      </c>
      <c r="G10" s="17"/>
      <c r="H10" s="17">
        <f t="shared" si="0"/>
        <v>0</v>
      </c>
      <c r="I10" s="17">
        <f t="shared" si="1"/>
        <v>0</v>
      </c>
    </row>
    <row r="11" spans="1:9" ht="12">
      <c r="A11" s="92"/>
      <c r="B11" s="95"/>
      <c r="C11" s="87"/>
      <c r="D11" s="98"/>
      <c r="E11" s="87"/>
      <c r="F11" s="15">
        <v>500</v>
      </c>
      <c r="G11" s="17"/>
      <c r="H11" s="17">
        <f t="shared" si="0"/>
        <v>0</v>
      </c>
      <c r="I11" s="17">
        <f t="shared" si="1"/>
        <v>0</v>
      </c>
    </row>
    <row r="12" spans="1:9" ht="12">
      <c r="A12" s="93"/>
      <c r="B12" s="96"/>
      <c r="C12" s="88"/>
      <c r="D12" s="99"/>
      <c r="E12" s="88"/>
      <c r="F12" s="15">
        <v>1000</v>
      </c>
      <c r="G12" s="17"/>
      <c r="H12" s="17">
        <f t="shared" si="0"/>
        <v>0</v>
      </c>
      <c r="I12" s="17">
        <f t="shared" si="1"/>
        <v>0</v>
      </c>
    </row>
    <row r="13" spans="1:9" ht="12">
      <c r="A13" s="91" t="s">
        <v>11</v>
      </c>
      <c r="B13" s="94">
        <v>0.1</v>
      </c>
      <c r="C13" s="86" t="e">
        <f>+AVERAGE(G13:G16)</f>
        <v>#DIV/0!</v>
      </c>
      <c r="D13" s="97" t="e">
        <f>+C13*$B$13</f>
        <v>#DIV/0!</v>
      </c>
      <c r="E13" s="86" t="s">
        <v>21</v>
      </c>
      <c r="F13" s="15">
        <v>100</v>
      </c>
      <c r="G13" s="17"/>
      <c r="H13" s="17">
        <f t="shared" si="0"/>
        <v>0</v>
      </c>
      <c r="I13" s="17">
        <f t="shared" si="1"/>
        <v>0</v>
      </c>
    </row>
    <row r="14" spans="1:9" ht="16.5" customHeight="1">
      <c r="A14" s="92"/>
      <c r="B14" s="95"/>
      <c r="C14" s="87"/>
      <c r="D14" s="98"/>
      <c r="E14" s="87"/>
      <c r="F14" s="15">
        <v>300</v>
      </c>
      <c r="G14" s="17"/>
      <c r="H14" s="17">
        <f t="shared" si="0"/>
        <v>0</v>
      </c>
      <c r="I14" s="17">
        <f t="shared" si="1"/>
        <v>0</v>
      </c>
    </row>
    <row r="15" spans="1:9" ht="12">
      <c r="A15" s="92"/>
      <c r="B15" s="95"/>
      <c r="C15" s="87"/>
      <c r="D15" s="98"/>
      <c r="E15" s="87"/>
      <c r="F15" s="15">
        <v>500</v>
      </c>
      <c r="G15" s="17"/>
      <c r="H15" s="17">
        <f t="shared" si="0"/>
        <v>0</v>
      </c>
      <c r="I15" s="17">
        <f t="shared" si="1"/>
        <v>0</v>
      </c>
    </row>
    <row r="16" spans="1:9" ht="15.75" customHeight="1">
      <c r="A16" s="93"/>
      <c r="B16" s="96"/>
      <c r="C16" s="88"/>
      <c r="D16" s="99"/>
      <c r="E16" s="88"/>
      <c r="F16" s="15">
        <v>1000</v>
      </c>
      <c r="G16" s="17"/>
      <c r="H16" s="17">
        <f t="shared" si="0"/>
        <v>0</v>
      </c>
      <c r="I16" s="17">
        <f t="shared" si="1"/>
        <v>0</v>
      </c>
    </row>
    <row r="17" spans="1:12" ht="16.5" customHeight="1">
      <c r="A17" s="100" t="s">
        <v>48</v>
      </c>
      <c r="B17" s="84">
        <v>0.1</v>
      </c>
      <c r="C17" s="85" t="e">
        <f>+AVERAGE(G17:G19)</f>
        <v>#DIV/0!</v>
      </c>
      <c r="D17" s="85" t="e">
        <f>+C17*B17</f>
        <v>#DIV/0!</v>
      </c>
      <c r="E17" s="89" t="s">
        <v>21</v>
      </c>
      <c r="F17" s="14">
        <v>10</v>
      </c>
      <c r="G17" s="17"/>
      <c r="H17" s="17">
        <f t="shared" si="0"/>
        <v>0</v>
      </c>
      <c r="I17" s="17">
        <f t="shared" si="1"/>
        <v>0</v>
      </c>
      <c r="K17" s="25"/>
      <c r="L17" s="25"/>
    </row>
    <row r="18" spans="1:9" ht="16.5" customHeight="1">
      <c r="A18" s="100"/>
      <c r="B18" s="84"/>
      <c r="C18" s="85"/>
      <c r="D18" s="85"/>
      <c r="E18" s="90"/>
      <c r="F18" s="14">
        <v>20</v>
      </c>
      <c r="G18" s="17"/>
      <c r="H18" s="17">
        <f t="shared" si="0"/>
        <v>0</v>
      </c>
      <c r="I18" s="17">
        <f t="shared" si="1"/>
        <v>0</v>
      </c>
    </row>
    <row r="19" spans="1:9" ht="16.5" customHeight="1">
      <c r="A19" s="100"/>
      <c r="B19" s="84"/>
      <c r="C19" s="85"/>
      <c r="D19" s="85"/>
      <c r="E19" s="90"/>
      <c r="F19" s="15">
        <v>50</v>
      </c>
      <c r="G19" s="17"/>
      <c r="H19" s="17">
        <f t="shared" si="0"/>
        <v>0</v>
      </c>
      <c r="I19" s="17">
        <f t="shared" si="1"/>
        <v>0</v>
      </c>
    </row>
    <row r="20" spans="1:9" ht="22.5" customHeight="1">
      <c r="A20" s="91" t="s">
        <v>46</v>
      </c>
      <c r="B20" s="94">
        <v>0.05</v>
      </c>
      <c r="C20" s="85" t="e">
        <f>+AVERAGE(G20:G22)</f>
        <v>#DIV/0!</v>
      </c>
      <c r="D20" s="85" t="e">
        <f>+C20*B20</f>
        <v>#DIV/0!</v>
      </c>
      <c r="E20" s="101" t="s">
        <v>47</v>
      </c>
      <c r="F20" s="15">
        <v>1</v>
      </c>
      <c r="G20" s="17"/>
      <c r="H20" s="17">
        <f>+G20*0.19</f>
        <v>0</v>
      </c>
      <c r="I20" s="17">
        <f>+H20+G20</f>
        <v>0</v>
      </c>
    </row>
    <row r="21" spans="1:9" ht="16.5" customHeight="1">
      <c r="A21" s="92"/>
      <c r="B21" s="95"/>
      <c r="C21" s="85"/>
      <c r="D21" s="85"/>
      <c r="E21" s="102"/>
      <c r="F21" s="15">
        <v>2</v>
      </c>
      <c r="G21" s="17"/>
      <c r="H21" s="17">
        <f>+G21*0.19</f>
        <v>0</v>
      </c>
      <c r="I21" s="17">
        <f>+H21+G21</f>
        <v>0</v>
      </c>
    </row>
    <row r="22" spans="1:9" ht="16.5" customHeight="1">
      <c r="A22" s="93"/>
      <c r="B22" s="96"/>
      <c r="C22" s="85"/>
      <c r="D22" s="85"/>
      <c r="E22" s="89"/>
      <c r="F22" s="15">
        <v>4</v>
      </c>
      <c r="G22" s="17"/>
      <c r="H22" s="17">
        <f>+G22*0.19</f>
        <v>0</v>
      </c>
      <c r="I22" s="17">
        <f>+H22+G22</f>
        <v>0</v>
      </c>
    </row>
    <row r="23" spans="1:9" ht="19.5" customHeight="1">
      <c r="A23" s="91" t="s">
        <v>1</v>
      </c>
      <c r="B23" s="94">
        <v>0.05</v>
      </c>
      <c r="C23" s="85" t="e">
        <f>+AVERAGE(G23:G25)</f>
        <v>#DIV/0!</v>
      </c>
      <c r="D23" s="85" t="e">
        <f>+C23*$B$23</f>
        <v>#DIV/0!</v>
      </c>
      <c r="E23" s="86" t="s">
        <v>2</v>
      </c>
      <c r="F23" s="15" t="s">
        <v>3</v>
      </c>
      <c r="G23" s="17"/>
      <c r="H23" s="17">
        <f t="shared" si="0"/>
        <v>0</v>
      </c>
      <c r="I23" s="17">
        <f t="shared" si="1"/>
        <v>0</v>
      </c>
    </row>
    <row r="24" spans="1:9" ht="19.5" customHeight="1">
      <c r="A24" s="92"/>
      <c r="B24" s="95"/>
      <c r="C24" s="85"/>
      <c r="D24" s="85"/>
      <c r="E24" s="87"/>
      <c r="F24" s="15" t="s">
        <v>30</v>
      </c>
      <c r="G24" s="17"/>
      <c r="H24" s="17">
        <f t="shared" si="0"/>
        <v>0</v>
      </c>
      <c r="I24" s="17">
        <f t="shared" si="1"/>
        <v>0</v>
      </c>
    </row>
    <row r="25" spans="1:9" ht="19.5" customHeight="1">
      <c r="A25" s="93"/>
      <c r="B25" s="96"/>
      <c r="C25" s="85"/>
      <c r="D25" s="85"/>
      <c r="E25" s="88"/>
      <c r="F25" s="15" t="s">
        <v>31</v>
      </c>
      <c r="G25" s="17"/>
      <c r="H25" s="17">
        <f t="shared" si="0"/>
        <v>0</v>
      </c>
      <c r="I25" s="17">
        <f t="shared" si="1"/>
        <v>0</v>
      </c>
    </row>
    <row r="26" spans="1:9" ht="75" customHeight="1">
      <c r="A26" s="30" t="s">
        <v>35</v>
      </c>
      <c r="B26" s="16">
        <v>0.05</v>
      </c>
      <c r="C26" s="23">
        <f>+G26</f>
        <v>0</v>
      </c>
      <c r="D26" s="21">
        <f>+C26*B26</f>
        <v>0</v>
      </c>
      <c r="E26" s="23" t="s">
        <v>32</v>
      </c>
      <c r="F26" s="15">
        <v>1</v>
      </c>
      <c r="G26" s="17"/>
      <c r="H26" s="17">
        <f t="shared" si="0"/>
        <v>0</v>
      </c>
      <c r="I26" s="17">
        <f t="shared" si="1"/>
        <v>0</v>
      </c>
    </row>
    <row r="27" spans="1:11" ht="58.5" customHeight="1">
      <c r="A27" s="30" t="s">
        <v>36</v>
      </c>
      <c r="B27" s="16">
        <v>0.1</v>
      </c>
      <c r="C27" s="23">
        <f>+G27</f>
        <v>0</v>
      </c>
      <c r="D27" s="21">
        <f>+C27*B27</f>
        <v>0</v>
      </c>
      <c r="E27" s="23" t="s">
        <v>32</v>
      </c>
      <c r="F27" s="15">
        <v>1</v>
      </c>
      <c r="G27" s="17"/>
      <c r="H27" s="17">
        <f t="shared" si="0"/>
        <v>0</v>
      </c>
      <c r="I27" s="17">
        <f t="shared" si="1"/>
        <v>0</v>
      </c>
      <c r="K27" s="26"/>
    </row>
    <row r="28" spans="1:11" ht="60.75" customHeight="1">
      <c r="A28" s="30" t="s">
        <v>37</v>
      </c>
      <c r="B28" s="16">
        <v>0.05</v>
      </c>
      <c r="C28" s="23">
        <f>+G28</f>
        <v>0</v>
      </c>
      <c r="D28" s="21">
        <f>+C28*B28</f>
        <v>0</v>
      </c>
      <c r="E28" s="23" t="s">
        <v>32</v>
      </c>
      <c r="F28" s="15">
        <v>1</v>
      </c>
      <c r="G28" s="17"/>
      <c r="H28" s="17">
        <f t="shared" si="0"/>
        <v>0</v>
      </c>
      <c r="I28" s="17">
        <f t="shared" si="1"/>
        <v>0</v>
      </c>
      <c r="K28" s="26"/>
    </row>
    <row r="29" spans="1:11" ht="51" customHeight="1">
      <c r="A29" s="30" t="s">
        <v>38</v>
      </c>
      <c r="B29" s="16">
        <v>0.05</v>
      </c>
      <c r="C29" s="23">
        <f>+G29</f>
        <v>0</v>
      </c>
      <c r="D29" s="21">
        <f>+C29*B29</f>
        <v>0</v>
      </c>
      <c r="E29" s="23" t="s">
        <v>32</v>
      </c>
      <c r="F29" s="15">
        <v>1</v>
      </c>
      <c r="G29" s="17"/>
      <c r="H29" s="17">
        <f t="shared" si="0"/>
        <v>0</v>
      </c>
      <c r="I29" s="17">
        <f t="shared" si="1"/>
        <v>0</v>
      </c>
      <c r="K29" s="26"/>
    </row>
    <row r="30" spans="1:9" ht="22.5" customHeight="1">
      <c r="A30" s="59" t="s">
        <v>8</v>
      </c>
      <c r="B30" s="60">
        <f>SUM(B6:B29)</f>
        <v>1</v>
      </c>
      <c r="C30" s="34" t="e">
        <f>+SUM(C6:C29)</f>
        <v>#DIV/0!</v>
      </c>
      <c r="D30" s="34" t="e">
        <f>+SUM(D6:D29)</f>
        <v>#DIV/0!</v>
      </c>
      <c r="E30" s="66"/>
      <c r="F30" s="66"/>
      <c r="G30" s="66"/>
      <c r="H30" s="66"/>
      <c r="I30" s="67"/>
    </row>
  </sheetData>
  <sheetProtection/>
  <mergeCells count="28">
    <mergeCell ref="A17:A19"/>
    <mergeCell ref="B17:B19"/>
    <mergeCell ref="A23:A25"/>
    <mergeCell ref="A20:A22"/>
    <mergeCell ref="E20:E22"/>
    <mergeCell ref="B20:B22"/>
    <mergeCell ref="C20:C22"/>
    <mergeCell ref="D20:D22"/>
    <mergeCell ref="B23:B25"/>
    <mergeCell ref="C23:C25"/>
    <mergeCell ref="B13:B16"/>
    <mergeCell ref="C13:C16"/>
    <mergeCell ref="D13:D16"/>
    <mergeCell ref="E13:E16"/>
    <mergeCell ref="A9:A12"/>
    <mergeCell ref="B9:B12"/>
    <mergeCell ref="C9:C12"/>
    <mergeCell ref="D9:D12"/>
    <mergeCell ref="A3:I3"/>
    <mergeCell ref="A2:I2"/>
    <mergeCell ref="D23:D25"/>
    <mergeCell ref="E23:E25"/>
    <mergeCell ref="C17:C19"/>
    <mergeCell ref="D17:D19"/>
    <mergeCell ref="E17:E19"/>
    <mergeCell ref="E9:E12"/>
    <mergeCell ref="A4:I4"/>
    <mergeCell ref="A13:A16"/>
  </mergeCells>
  <printOptions/>
  <pageMargins left="1.3385826771653544" right="0.15748031496062992" top="0.35433070866141736" bottom="0.7480314960629921" header="0.31496062992125984" footer="0.31496062992125984"/>
  <pageSetup orientation="landscape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liliana.delgado</dc:creator>
  <cp:keywords/>
  <dc:description/>
  <cp:lastModifiedBy>VIVIANA MARCELA RIOS CORDOBA</cp:lastModifiedBy>
  <cp:lastPrinted>2024-04-03T16:11:58Z</cp:lastPrinted>
  <dcterms:created xsi:type="dcterms:W3CDTF">2010-08-16T16:09:52Z</dcterms:created>
  <dcterms:modified xsi:type="dcterms:W3CDTF">2024-04-03T16:20:38Z</dcterms:modified>
  <cp:category/>
  <cp:version/>
  <cp:contentType/>
  <cp:contentStatus/>
</cp:coreProperties>
</file>